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ARCHIVAGE\salaire\cni\dec_spss\dec_spss\dec2022\"/>
    </mc:Choice>
  </mc:AlternateContent>
  <xr:revisionPtr revIDLastSave="0" documentId="13_ncr:1_{A335D03B-52C9-4679-95AF-00495205CAED}" xr6:coauthVersionLast="47" xr6:coauthVersionMax="47" xr10:uidLastSave="{00000000-0000-0000-0000-000000000000}"/>
  <bookViews>
    <workbookView xWindow="-120" yWindow="-120" windowWidth="29040" windowHeight="15720" activeTab="7" xr2:uid="{00000000-000D-0000-FFFF-FFFF00000000}"/>
  </bookViews>
  <sheets>
    <sheet name="Tab1" sheetId="1" r:id="rId1"/>
    <sheet name="Tab2" sheetId="2" r:id="rId2"/>
    <sheet name="Tab3" sheetId="3" r:id="rId3"/>
    <sheet name="Tab4" sheetId="4" r:id="rId4"/>
    <sheet name="Tab5" sheetId="17" r:id="rId5"/>
    <sheet name="Tab6" sheetId="18" r:id="rId6"/>
    <sheet name="Tab7" sheetId="16" r:id="rId7"/>
    <sheet name="Tab8" sheetId="8" r:id="rId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8" l="1"/>
  <c r="C15" i="8"/>
  <c r="D14" i="8"/>
  <c r="D15" i="8"/>
  <c r="E14" i="8"/>
  <c r="E15" i="8"/>
  <c r="F14" i="8"/>
  <c r="F15" i="8"/>
  <c r="G14" i="8"/>
  <c r="G15" i="8"/>
  <c r="H14" i="8"/>
  <c r="H15" i="8"/>
  <c r="I14" i="8"/>
  <c r="I15" i="8"/>
  <c r="J14" i="8"/>
  <c r="J15" i="8"/>
  <c r="K14" i="8"/>
  <c r="K15" i="8"/>
  <c r="L14" i="8"/>
  <c r="L15" i="8"/>
  <c r="B14" i="8"/>
  <c r="B15" i="8"/>
  <c r="C10" i="8"/>
  <c r="D10" i="8"/>
  <c r="E10" i="8"/>
  <c r="F10" i="8"/>
  <c r="G10" i="8"/>
  <c r="H10" i="8"/>
  <c r="I10" i="8"/>
  <c r="J10" i="8"/>
  <c r="K10" i="8"/>
  <c r="L10" i="8"/>
  <c r="B10" i="8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7" i="16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7" i="18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7" i="17"/>
  <c r="F18" i="4"/>
  <c r="E18" i="4"/>
  <c r="G18" i="4"/>
  <c r="E17" i="4"/>
  <c r="F17" i="4"/>
  <c r="G17" i="4"/>
  <c r="E13" i="4"/>
  <c r="B8" i="4"/>
  <c r="B9" i="4"/>
  <c r="B10" i="4"/>
  <c r="B11" i="4"/>
  <c r="B12" i="4"/>
  <c r="B13" i="4"/>
  <c r="B14" i="4"/>
  <c r="B15" i="4"/>
  <c r="B16" i="4"/>
  <c r="B17" i="4"/>
  <c r="B18" i="4"/>
  <c r="B19" i="4"/>
  <c r="B7" i="4"/>
  <c r="C8" i="4"/>
  <c r="C9" i="4"/>
  <c r="C10" i="4"/>
  <c r="C11" i="4"/>
  <c r="C12" i="4"/>
  <c r="F13" i="4"/>
  <c r="C13" i="4"/>
  <c r="C14" i="4"/>
  <c r="C15" i="4"/>
  <c r="C16" i="4"/>
  <c r="C17" i="4"/>
  <c r="C18" i="4"/>
  <c r="C19" i="4"/>
  <c r="C7" i="4"/>
  <c r="D8" i="4"/>
  <c r="D9" i="4"/>
  <c r="D10" i="4"/>
  <c r="D11" i="4"/>
  <c r="D12" i="4"/>
  <c r="G13" i="4"/>
  <c r="D13" i="4"/>
  <c r="D14" i="4"/>
  <c r="D15" i="4"/>
  <c r="D16" i="4"/>
  <c r="D17" i="4"/>
  <c r="D18" i="4"/>
  <c r="D19" i="4"/>
  <c r="D7" i="4"/>
  <c r="B9" i="3"/>
  <c r="B10" i="3"/>
  <c r="B11" i="3"/>
  <c r="B12" i="3"/>
  <c r="B13" i="3"/>
  <c r="B8" i="3"/>
  <c r="C9" i="3"/>
  <c r="C10" i="3"/>
  <c r="C11" i="3"/>
  <c r="C12" i="3"/>
  <c r="C13" i="3"/>
  <c r="C8" i="3"/>
  <c r="D9" i="3"/>
  <c r="D10" i="3"/>
  <c r="D11" i="3"/>
  <c r="D12" i="3"/>
  <c r="D13" i="3"/>
  <c r="D8" i="3"/>
  <c r="B8" i="2"/>
  <c r="B9" i="2"/>
  <c r="B10" i="2"/>
  <c r="B11" i="2"/>
  <c r="B12" i="2"/>
  <c r="B13" i="2"/>
  <c r="B14" i="2"/>
  <c r="B15" i="2"/>
  <c r="B16" i="2"/>
  <c r="B17" i="2"/>
  <c r="B7" i="2"/>
  <c r="C8" i="2"/>
  <c r="C9" i="2"/>
  <c r="C10" i="2"/>
  <c r="C11" i="2"/>
  <c r="C12" i="2"/>
  <c r="C13" i="2"/>
  <c r="C14" i="2"/>
  <c r="C15" i="2"/>
  <c r="C16" i="2"/>
  <c r="C17" i="2"/>
  <c r="C7" i="2"/>
  <c r="D8" i="2"/>
  <c r="D9" i="2"/>
  <c r="D10" i="2"/>
  <c r="D11" i="2"/>
  <c r="D12" i="2"/>
  <c r="D13" i="2"/>
  <c r="D14" i="2"/>
  <c r="D15" i="2"/>
  <c r="D16" i="2"/>
  <c r="D17" i="2"/>
  <c r="D7" i="2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6" i="1"/>
</calcChain>
</file>

<file path=xl/sharedStrings.xml><?xml version="1.0" encoding="utf-8"?>
<sst xmlns="http://schemas.openxmlformats.org/spreadsheetml/2006/main" count="406" uniqueCount="166">
  <si>
    <t/>
  </si>
  <si>
    <t>Femme</t>
  </si>
  <si>
    <t>Homme</t>
  </si>
  <si>
    <t>Ensemble</t>
  </si>
  <si>
    <t>[25-29]</t>
  </si>
  <si>
    <t>[30-34]</t>
  </si>
  <si>
    <t>[35-39]</t>
  </si>
  <si>
    <t>[40-44]</t>
  </si>
  <si>
    <t>[45-49]</t>
  </si>
  <si>
    <t>[50-54]</t>
  </si>
  <si>
    <t>[55-59]</t>
  </si>
  <si>
    <t>Celibataire</t>
  </si>
  <si>
    <t>Marie</t>
  </si>
  <si>
    <t>Veuf</t>
  </si>
  <si>
    <t>Autres</t>
  </si>
  <si>
    <t>Categorie A1</t>
  </si>
  <si>
    <t>Categorie A2</t>
  </si>
  <si>
    <t>Categorie A3</t>
  </si>
  <si>
    <t>Categorie B</t>
  </si>
  <si>
    <t>Categorie C</t>
  </si>
  <si>
    <t>Categorie D</t>
  </si>
  <si>
    <t>Unit・1</t>
  </si>
  <si>
    <t>Unit・2</t>
  </si>
  <si>
    <t>Unit・3</t>
  </si>
  <si>
    <t>رئاسة الحكومة</t>
  </si>
  <si>
    <t>وزارة الدفاع</t>
  </si>
  <si>
    <t>وزارة الداخلية</t>
  </si>
  <si>
    <t>وزارة العدل</t>
  </si>
  <si>
    <t>وزارة المالية</t>
  </si>
  <si>
    <t>وزارة الفلاحة</t>
  </si>
  <si>
    <t>وزارة التجهيز</t>
  </si>
  <si>
    <t>وزارة شؤون الشباب والرياضة</t>
  </si>
  <si>
    <t>وزارة الصحة</t>
  </si>
  <si>
    <t>وزارة التربية</t>
  </si>
  <si>
    <t>وزارة التعليم العالي</t>
  </si>
  <si>
    <t>وزارة الشؤون الاجتماعية</t>
  </si>
  <si>
    <t>الجماعت المحلية</t>
  </si>
  <si>
    <t>هياكل أخرى</t>
  </si>
  <si>
    <t>المجموع</t>
  </si>
  <si>
    <t>ذكور</t>
  </si>
  <si>
    <t>إناث</t>
  </si>
  <si>
    <t>الوزارة أو الهيكل</t>
  </si>
  <si>
    <t>Ministère ou établissement</t>
  </si>
  <si>
    <t>Ministere de la Defense Nationale</t>
  </si>
  <si>
    <t>Ministere de l'Interieur</t>
  </si>
  <si>
    <t>Ministere de la justice</t>
  </si>
  <si>
    <t>Ministere des finances</t>
  </si>
  <si>
    <t>Ministere des Affaires de la Jeunesse et des Sports</t>
  </si>
  <si>
    <t>Ministere de la Sante</t>
  </si>
  <si>
    <t>Ministere de l'Education</t>
  </si>
  <si>
    <t>Ministere des Affaires Sociales</t>
  </si>
  <si>
    <t>Communes</t>
  </si>
  <si>
    <t>Autres eablissements</t>
  </si>
  <si>
    <t>Preidence du Gouvernement</t>
  </si>
  <si>
    <t>Ministere de l'Agriculture</t>
  </si>
  <si>
    <t>Ministere de l'Equipement</t>
  </si>
  <si>
    <t>Ministere de l'Enseignement Sup.</t>
  </si>
  <si>
    <t>أقل من 25 سنة</t>
  </si>
  <si>
    <t>[25 - 29]</t>
  </si>
  <si>
    <t>[30 - 34]</t>
  </si>
  <si>
    <t>[35 - 39]</t>
  </si>
  <si>
    <t>[40 - 44]</t>
  </si>
  <si>
    <t>[45 - 49]</t>
  </si>
  <si>
    <t>[50 - 54]</t>
  </si>
  <si>
    <t>[55 - 59]</t>
  </si>
  <si>
    <t>60 سنة فما فوق</t>
  </si>
  <si>
    <t>Nombre   العدد</t>
  </si>
  <si>
    <t>Pourcentage النسبة</t>
  </si>
  <si>
    <t>moins de 25 ans</t>
  </si>
  <si>
    <t>60 ans et plus</t>
  </si>
  <si>
    <t>Total</t>
  </si>
  <si>
    <t>Structure d'âge</t>
  </si>
  <si>
    <t>الهيكلة العمرية</t>
  </si>
  <si>
    <t>أعزب</t>
  </si>
  <si>
    <t>متزوّج</t>
  </si>
  <si>
    <t>أرمل</t>
  </si>
  <si>
    <t>مطلّق</t>
  </si>
  <si>
    <t>غير مصرّح به</t>
  </si>
  <si>
    <t>Non déclaré</t>
  </si>
  <si>
    <t>Situation familiale</t>
  </si>
  <si>
    <t>الحالة العائلية</t>
  </si>
  <si>
    <t>Total des fonctionnaires</t>
  </si>
  <si>
    <t>Total des ouvrieers</t>
  </si>
  <si>
    <t>الصّنف الفرعي أ1</t>
  </si>
  <si>
    <t>الصّنف الفرعي أ2</t>
  </si>
  <si>
    <t>الصّنف الفرعي أ3</t>
  </si>
  <si>
    <t>الصّنف ب</t>
  </si>
  <si>
    <t>الصّنف ج</t>
  </si>
  <si>
    <t>الصّنف د</t>
  </si>
  <si>
    <t>مجموع الموظفين</t>
  </si>
  <si>
    <t>الوحدة الأولى</t>
  </si>
  <si>
    <t>الوحدة الثانية</t>
  </si>
  <si>
    <t>الوحدة الثالثة</t>
  </si>
  <si>
    <t>مجموع العملة</t>
  </si>
  <si>
    <t>حالة أخرى</t>
  </si>
  <si>
    <t>Catégorie</t>
  </si>
  <si>
    <t>الصنف</t>
  </si>
  <si>
    <t>Total des ouvriers</t>
  </si>
  <si>
    <t>Tableau7: La distribution des agents de la fonction publique selon le ministère ou l'établissement et la catégorie</t>
  </si>
  <si>
    <t>الصّنف  أ1</t>
  </si>
  <si>
    <t>الصّنف  أ2</t>
  </si>
  <si>
    <t>الصّنف  أ3</t>
  </si>
  <si>
    <t>الوحدة1</t>
  </si>
  <si>
    <t>الوحدة2</t>
  </si>
  <si>
    <t>الوحدة3</t>
  </si>
  <si>
    <t>حالات أخرى</t>
  </si>
  <si>
    <t>الصّنف</t>
  </si>
  <si>
    <t>أقلّ من 25 سنة</t>
  </si>
  <si>
    <t>Catégorie A1</t>
  </si>
  <si>
    <t>Catégorie A2</t>
  </si>
  <si>
    <t>Catégorie A3</t>
  </si>
  <si>
    <t>Catégorie B</t>
  </si>
  <si>
    <t>Catégorie C</t>
  </si>
  <si>
    <t>Catégorie D</t>
  </si>
  <si>
    <t>مجموع الجنسين</t>
  </si>
  <si>
    <r>
      <t>Tableau</t>
    </r>
    <r>
      <rPr>
        <b/>
        <sz val="11"/>
        <color rgb="FF000000"/>
        <rFont val="Times New Roman"/>
        <family val="1"/>
      </rPr>
      <t>5</t>
    </r>
    <r>
      <rPr>
        <b/>
        <sz val="14"/>
        <color rgb="FF000000"/>
        <rFont val="Times New Roman"/>
        <family val="1"/>
      </rPr>
      <t>: La distribution des agents de la fonction publique selon le ministère ou l'établissement et la catégorie</t>
    </r>
  </si>
  <si>
    <t>جدول 5: توزيع أعوان الوظيفة العمومية حسب الوزارة أو الهيكل والصنف</t>
  </si>
  <si>
    <t>الصّنف أ3</t>
  </si>
  <si>
    <t>الصّنف أ2</t>
  </si>
  <si>
    <t>الصّنف أ1</t>
  </si>
  <si>
    <r>
      <t>Unit</t>
    </r>
    <r>
      <rPr>
        <b/>
        <sz val="9.5"/>
        <color rgb="FF000000"/>
        <rFont val="MS PGothic"/>
        <family val="2"/>
      </rPr>
      <t>・</t>
    </r>
    <r>
      <rPr>
        <b/>
        <sz val="9.5"/>
        <color rgb="FF000000"/>
        <rFont val="Times New Roman"/>
        <family val="1"/>
      </rPr>
      <t>1</t>
    </r>
  </si>
  <si>
    <r>
      <t>Unit</t>
    </r>
    <r>
      <rPr>
        <b/>
        <sz val="9.5"/>
        <color rgb="FF000000"/>
        <rFont val="MS PGothic"/>
        <family val="2"/>
      </rPr>
      <t>・</t>
    </r>
    <r>
      <rPr>
        <b/>
        <sz val="9.5"/>
        <color rgb="FF000000"/>
        <rFont val="Times New Roman"/>
        <family val="1"/>
      </rPr>
      <t>2</t>
    </r>
  </si>
  <si>
    <r>
      <t>Unit</t>
    </r>
    <r>
      <rPr>
        <b/>
        <sz val="9.5"/>
        <color rgb="FF000000"/>
        <rFont val="MS PGothic"/>
        <family val="2"/>
      </rPr>
      <t>・</t>
    </r>
    <r>
      <rPr>
        <b/>
        <sz val="9.5"/>
        <color rgb="FF000000"/>
        <rFont val="Times New Roman"/>
        <family val="1"/>
      </rPr>
      <t>3</t>
    </r>
  </si>
  <si>
    <t>D</t>
  </si>
  <si>
    <t>C</t>
  </si>
  <si>
    <t>B</t>
  </si>
  <si>
    <t>A3</t>
  </si>
  <si>
    <t>A2</t>
  </si>
  <si>
    <t>A1</t>
  </si>
  <si>
    <t>Présidence du Gouvernement</t>
  </si>
  <si>
    <t>Ministère de la Défense Nationale</t>
  </si>
  <si>
    <t>Ministère de l'Intérieur</t>
  </si>
  <si>
    <t>Ministère de la justice</t>
  </si>
  <si>
    <t>Ministère des finances</t>
  </si>
  <si>
    <t>Ministère de l'Agriculture</t>
  </si>
  <si>
    <t>Ministère de l'Equipement</t>
  </si>
  <si>
    <t>Ministère des Affaires de la Jeunesse et des Sports</t>
  </si>
  <si>
    <t>Ministère de la Sante</t>
  </si>
  <si>
    <t>Ministère de l'Education</t>
  </si>
  <si>
    <t>Ministère de l'Enseignement Sup,</t>
  </si>
  <si>
    <t>Ministère des Affaires Sociales</t>
  </si>
  <si>
    <t>Autres établissements</t>
  </si>
  <si>
    <t>Hommes</t>
  </si>
  <si>
    <r>
      <t>Tableau</t>
    </r>
    <r>
      <rPr>
        <b/>
        <sz val="11"/>
        <color rgb="FF000000"/>
        <rFont val="Times New Roman"/>
        <family val="1"/>
      </rPr>
      <t>6</t>
    </r>
    <r>
      <rPr>
        <b/>
        <sz val="14"/>
        <color rgb="FF000000"/>
        <rFont val="Times New Roman"/>
        <family val="1"/>
      </rPr>
      <t>: La distribution des agents de la fonction publique selon le ministère ou l'établissement et la catégorie</t>
    </r>
  </si>
  <si>
    <t>جدول 6: توزيع أعوان الوظيفة العمومية حسب الوزارة أو الهيكل والصنف</t>
  </si>
  <si>
    <t>Femmes</t>
  </si>
  <si>
    <t>جدول 7: توزيع أعوان الوظيفة العمومية حسب الوزارة أو الهيكل والصنف</t>
  </si>
  <si>
    <t>Collectivités locales</t>
  </si>
  <si>
    <t>Collectivité locales</t>
  </si>
  <si>
    <t>Unité 1</t>
  </si>
  <si>
    <t>Unité 2</t>
  </si>
  <si>
    <t>Unité 3</t>
  </si>
  <si>
    <t xml:space="preserve"> ذكور</t>
  </si>
  <si>
    <t>Divorcé</t>
  </si>
  <si>
    <t>غير مصرح به</t>
  </si>
  <si>
    <t>الجماعات المحلية</t>
  </si>
  <si>
    <t>جدول 1:توزيع   أعوان الوظيفة العمومية حسب الوزارة أو الهيكل و الجنس سنة 2013</t>
  </si>
  <si>
    <t>Tableau 1: La distribution des agents de la fonction publique selon le ministere ou l'etablissement et le sexe en 2013</t>
  </si>
  <si>
    <t>جدول 2: توزيع  أعوان الوظيفة العمومية حسب الهيكلة العمرية و الجنس سنة 2013</t>
  </si>
  <si>
    <t>Tableau 2: La distribution des agents de la fonction publique selon la structure d'age et le sexe en 2013</t>
  </si>
  <si>
    <t>جدول 3:توزيع  أعوان الوظيفة العمومية حسب الحالة العائلية و الجنس سنة 2013</t>
  </si>
  <si>
    <t>Tableau 3: La distribution des agents de la fonction publique selon la situation familiale et le sexe en 2013</t>
  </si>
  <si>
    <t>جدول 4:توزيع  أعوان الوظيفة العمومية حسب الصنف والجنس سنة 2013</t>
  </si>
  <si>
    <t>Tableau 4: : La distribution des agents de la fonction publique selon la catégorie et le sexe en 2013</t>
  </si>
  <si>
    <t>جدول 8: توزيع أعوان الوظيفة العمومية حسب الصنف والفئة العمرية سنة 2013</t>
  </si>
  <si>
    <t>Tableau 8: La distribution des agents de la fonction publique selon la catégorie et la structure d'age en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</si>
</sst>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0"/>
    <numFmt numFmtId="165" formatCode="###########0"/>
    <numFmt numFmtId="166" formatCode="######0"/>
    <numFmt numFmtId="167" formatCode="##########0"/>
    <numFmt numFmtId="168" formatCode="###0"/>
    <numFmt numFmtId="169" formatCode="###########0.0"/>
  </numFmts>
  <fonts count="41">
    <font>
      <sz val="9.5"/>
      <color rgb="FF000000"/>
      <name val="MS PGothic"/>
    </font>
    <font>
      <sz val="11"/>
      <color theme="1"/>
      <name val="Courier New"/>
      <family val="2"/>
      <scheme val="minor"/>
    </font>
    <font>
      <b/>
      <sz val="12"/>
      <color rgb="FF112277"/>
      <name val="MS PGothic"/>
      <family val="2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rgb="FF000000"/>
      <name val="Times New Roman"/>
      <family val="1"/>
    </font>
    <font>
      <b/>
      <sz val="9.5"/>
      <color rgb="FF000000"/>
      <name val="MS PGothic"/>
      <family val="2"/>
    </font>
    <font>
      <b/>
      <sz val="12"/>
      <name val="Times New Roman"/>
      <family val="1"/>
    </font>
    <font>
      <b/>
      <sz val="12"/>
      <name val="Sakkal Majalla"/>
    </font>
    <font>
      <b/>
      <sz val="11"/>
      <color rgb="FF000000"/>
      <name val="MS PGothic"/>
      <family val="2"/>
    </font>
    <font>
      <b/>
      <sz val="10"/>
      <name val="Times New Roman"/>
      <family val="1"/>
    </font>
    <font>
      <sz val="9.5"/>
      <name val="Times New Roman"/>
      <family val="1"/>
      <charset val="178"/>
    </font>
    <font>
      <b/>
      <sz val="9.5"/>
      <name val="Times New Roman"/>
      <family val="1"/>
      <charset val="178"/>
    </font>
    <font>
      <b/>
      <sz val="9.5"/>
      <name val="MS PGothic"/>
      <family val="2"/>
      <charset val="178"/>
    </font>
    <font>
      <sz val="9.5"/>
      <name val="MS PGothic"/>
      <family val="2"/>
    </font>
    <font>
      <b/>
      <sz val="12"/>
      <name val="MS PGothic"/>
      <family val="2"/>
      <charset val="178"/>
    </font>
    <font>
      <b/>
      <sz val="12"/>
      <name val="MS PGothic"/>
      <family val="2"/>
    </font>
    <font>
      <b/>
      <sz val="9.5"/>
      <name val="MS PGothic"/>
      <family val="2"/>
    </font>
    <font>
      <b/>
      <sz val="10"/>
      <name val="Times New Roman"/>
      <family val="1"/>
      <charset val="178"/>
    </font>
    <font>
      <sz val="10"/>
      <name val="Times New Roman"/>
      <family val="1"/>
      <charset val="178"/>
    </font>
    <font>
      <sz val="10"/>
      <color rgb="FF0000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name val="Times New Roman"/>
      <family val="1"/>
    </font>
    <font>
      <b/>
      <sz val="9.5"/>
      <color indexed="8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</font>
    <font>
      <sz val="9"/>
      <color indexed="8"/>
      <name val="Arial"/>
    </font>
    <font>
      <b/>
      <sz val="9"/>
      <color indexed="8"/>
      <name val="Arial Bold"/>
    </font>
    <font>
      <b/>
      <sz val="1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</fills>
  <borders count="116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/>
      <right/>
      <top/>
      <bottom style="medium">
        <color rgb="FFA6A6A6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A6A6A6"/>
      </bottom>
      <diagonal/>
    </border>
    <border>
      <left style="medium">
        <color rgb="FFA6A6A6"/>
      </left>
      <right/>
      <top/>
      <bottom style="medium">
        <color rgb="FFA6A6A6"/>
      </bottom>
      <diagonal/>
    </border>
    <border>
      <left/>
      <right/>
      <top style="medium">
        <color rgb="FFA6A6A6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A6A6A6"/>
      </left>
      <right/>
      <top style="medium">
        <color indexed="64"/>
      </top>
      <bottom style="medium">
        <color rgb="FFA6A6A6"/>
      </bottom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C1C1C1"/>
      </right>
      <top/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rgb="FFB0B7BB"/>
      </top>
      <bottom style="thin">
        <color rgb="FFB0B7B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B0B7BB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B0B7BB"/>
      </bottom>
      <diagonal/>
    </border>
    <border>
      <left/>
      <right/>
      <top style="thin">
        <color rgb="FFC1C1C1"/>
      </top>
      <bottom style="thin">
        <color rgb="FFC1C1C1"/>
      </bottom>
      <diagonal/>
    </border>
    <border>
      <left/>
      <right style="medium">
        <color rgb="FFA6A6A6"/>
      </right>
      <top style="medium">
        <color rgb="FFA6A6A6"/>
      </top>
      <bottom/>
      <diagonal/>
    </border>
    <border>
      <left/>
      <right style="medium">
        <color rgb="FFA6A6A6"/>
      </right>
      <top/>
      <bottom style="medium">
        <color rgb="FF000000"/>
      </bottom>
      <diagonal/>
    </border>
    <border>
      <left style="medium">
        <color rgb="FFA6A6A6"/>
      </left>
      <right/>
      <top style="medium">
        <color rgb="FFA6A6A6"/>
      </top>
      <bottom/>
      <diagonal/>
    </border>
    <border>
      <left style="medium">
        <color rgb="FFA6A6A6"/>
      </left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A6A6A6"/>
      </left>
      <right/>
      <top/>
      <bottom/>
      <diagonal/>
    </border>
    <border>
      <left/>
      <right style="medium">
        <color rgb="FFA6A6A6"/>
      </right>
      <top/>
      <bottom/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rgb="FFC1C1C1"/>
      </left>
      <right style="thin">
        <color rgb="FFC1C1C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B0B7BB"/>
      </bottom>
      <diagonal/>
    </border>
    <border>
      <left style="thin">
        <color indexed="64"/>
      </left>
      <right/>
      <top style="thin">
        <color rgb="FFB0B7BB"/>
      </top>
      <bottom style="thin">
        <color rgb="FFB0B7BB"/>
      </bottom>
      <diagonal/>
    </border>
    <border>
      <left style="thin">
        <color indexed="64"/>
      </left>
      <right/>
      <top style="thin">
        <color rgb="FFB0B7BB"/>
      </top>
      <bottom/>
      <diagonal/>
    </border>
    <border>
      <left style="medium">
        <color indexed="64"/>
      </left>
      <right style="thin">
        <color rgb="FFC1C1C1"/>
      </right>
      <top style="medium">
        <color indexed="64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medium">
        <color indexed="64"/>
      </top>
      <bottom style="thin">
        <color rgb="FFC1C1C1"/>
      </bottom>
      <diagonal/>
    </border>
    <border>
      <left style="thin">
        <color rgb="FFC1C1C1"/>
      </left>
      <right style="medium">
        <color indexed="64"/>
      </right>
      <top style="medium">
        <color indexed="64"/>
      </top>
      <bottom style="thin">
        <color rgb="FFC1C1C1"/>
      </bottom>
      <diagonal/>
    </border>
    <border>
      <left style="medium">
        <color indexed="64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medium">
        <color indexed="64"/>
      </right>
      <top style="thin">
        <color rgb="FFC1C1C1"/>
      </top>
      <bottom style="thin">
        <color rgb="FFC1C1C1"/>
      </bottom>
      <diagonal/>
    </border>
    <border>
      <left style="medium">
        <color indexed="64"/>
      </left>
      <right style="thin">
        <color rgb="FFC1C1C1"/>
      </right>
      <top style="medium">
        <color indexed="64"/>
      </top>
      <bottom style="medium">
        <color indexed="64"/>
      </bottom>
      <diagonal/>
    </border>
    <border>
      <left style="thin">
        <color rgb="FFC1C1C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C1C1C1"/>
      </right>
      <top/>
      <bottom/>
      <diagonal/>
    </border>
    <border>
      <left style="thin">
        <color rgb="FFC1C1C1"/>
      </left>
      <right style="thin">
        <color rgb="FFC1C1C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C1C1C1"/>
      </bottom>
      <diagonal/>
    </border>
    <border>
      <left style="medium">
        <color indexed="64"/>
      </left>
      <right style="medium">
        <color indexed="64"/>
      </right>
      <top/>
      <bottom style="thin">
        <color rgb="FFC1C1C1"/>
      </bottom>
      <diagonal/>
    </border>
    <border>
      <left style="thin">
        <color indexed="64"/>
      </left>
      <right/>
      <top/>
      <bottom style="thin">
        <color rgb="FFC1C1C1"/>
      </bottom>
      <diagonal/>
    </border>
    <border>
      <left style="medium">
        <color indexed="64"/>
      </left>
      <right style="medium">
        <color indexed="64"/>
      </right>
      <top style="thin">
        <color rgb="FFC1C1C1"/>
      </top>
      <bottom style="thin">
        <color rgb="FFC1C1C1"/>
      </bottom>
      <diagonal/>
    </border>
    <border>
      <left style="medium">
        <color indexed="64"/>
      </left>
      <right style="medium">
        <color indexed="64"/>
      </right>
      <top style="thin">
        <color rgb="FFC1C1C1"/>
      </top>
      <bottom/>
      <diagonal/>
    </border>
    <border>
      <left style="thin">
        <color indexed="64"/>
      </left>
      <right/>
      <top/>
      <bottom style="thin">
        <color rgb="FFB0B7BB"/>
      </bottom>
      <diagonal/>
    </border>
    <border>
      <left/>
      <right style="medium">
        <color rgb="FFA6A6A6"/>
      </right>
      <top style="medium">
        <color indexed="64"/>
      </top>
      <bottom style="medium">
        <color indexed="64"/>
      </bottom>
      <diagonal/>
    </border>
    <border>
      <left style="medium">
        <color rgb="FFA6A6A6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 style="medium">
        <color indexed="64"/>
      </right>
      <top style="thin">
        <color rgb="FFC1C1C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rgb="FFC1C1C1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C1C1C1"/>
      </top>
      <bottom style="thin">
        <color rgb="FFC1C1C1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A6A6A6"/>
      </bottom>
      <diagonal/>
    </border>
    <border>
      <left style="medium">
        <color indexed="64"/>
      </left>
      <right style="medium">
        <color indexed="64"/>
      </right>
      <top/>
      <bottom style="medium">
        <color rgb="FFA6A6A6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ck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ck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A6A6A6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ck">
        <color indexed="8"/>
      </right>
      <top/>
      <bottom/>
      <diagonal/>
    </border>
    <border>
      <left style="medium">
        <color indexed="64"/>
      </left>
      <right style="thick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ck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A6A6A6"/>
      </right>
      <top style="medium">
        <color indexed="64"/>
      </top>
      <bottom style="medium">
        <color rgb="FFA6A6A6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/>
      <right style="medium">
        <color rgb="FFA6A6A6"/>
      </right>
      <top/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3" fillId="0" borderId="0"/>
  </cellStyleXfs>
  <cellXfs count="324"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 wrapText="1"/>
    </xf>
    <xf numFmtId="0" fontId="4" fillId="2" borderId="0" xfId="0" applyFont="1" applyFill="1" applyAlignment="1">
      <alignment vertical="center" wrapText="1" readingOrder="2"/>
    </xf>
    <xf numFmtId="0" fontId="11" fillId="2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0" fontId="18" fillId="0" borderId="0" xfId="0" applyFont="1"/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2" fillId="2" borderId="0" xfId="0" applyFont="1" applyFill="1" applyAlignment="1">
      <alignment horizontal="left" vertical="center" wrapText="1"/>
    </xf>
    <xf numFmtId="0" fontId="29" fillId="2" borderId="13" xfId="0" applyFont="1" applyFill="1" applyBorder="1" applyAlignment="1">
      <alignment horizontal="justify" vertical="center" wrapText="1" readingOrder="2"/>
    </xf>
    <xf numFmtId="0" fontId="29" fillId="2" borderId="14" xfId="0" applyFont="1" applyFill="1" applyBorder="1" applyAlignment="1">
      <alignment horizontal="justify" vertical="center" wrapText="1" readingOrder="2"/>
    </xf>
    <xf numFmtId="0" fontId="7" fillId="2" borderId="14" xfId="0" applyFont="1" applyFill="1" applyBorder="1" applyAlignment="1">
      <alignment horizontal="right" vertical="center"/>
    </xf>
    <xf numFmtId="0" fontId="23" fillId="2" borderId="0" xfId="0" applyFont="1" applyFill="1" applyAlignment="1">
      <alignment horizontal="justify" vertical="center" wrapText="1"/>
    </xf>
    <xf numFmtId="0" fontId="28" fillId="2" borderId="2" xfId="0" applyFont="1" applyFill="1" applyBorder="1" applyAlignment="1">
      <alignment horizontal="center" vertical="center" wrapText="1"/>
    </xf>
    <xf numFmtId="166" fontId="5" fillId="0" borderId="37" xfId="0" applyNumberFormat="1" applyFont="1" applyBorder="1" applyAlignment="1">
      <alignment horizontal="left" vertical="top"/>
    </xf>
    <xf numFmtId="166" fontId="5" fillId="0" borderId="31" xfId="0" applyNumberFormat="1" applyFont="1" applyBorder="1" applyAlignment="1">
      <alignment horizontal="left" vertical="top"/>
    </xf>
    <xf numFmtId="0" fontId="31" fillId="0" borderId="8" xfId="0" applyFont="1" applyBorder="1" applyAlignment="1">
      <alignment horizontal="right" vertical="center" readingOrder="2"/>
    </xf>
    <xf numFmtId="166" fontId="5" fillId="0" borderId="34" xfId="0" applyNumberFormat="1" applyFont="1" applyBorder="1" applyAlignment="1">
      <alignment horizontal="left" vertical="top"/>
    </xf>
    <xf numFmtId="167" fontId="14" fillId="0" borderId="37" xfId="0" applyNumberFormat="1" applyFont="1" applyBorder="1" applyAlignment="1">
      <alignment horizontal="left" vertical="top"/>
    </xf>
    <xf numFmtId="167" fontId="14" fillId="0" borderId="31" xfId="0" applyNumberFormat="1" applyFont="1" applyBorder="1" applyAlignment="1">
      <alignment horizontal="left" vertical="top"/>
    </xf>
    <xf numFmtId="0" fontId="21" fillId="0" borderId="3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/>
    </xf>
    <xf numFmtId="0" fontId="7" fillId="2" borderId="14" xfId="0" applyFont="1" applyFill="1" applyBorder="1" applyAlignment="1">
      <alignment horizontal="right" vertical="center" wrapText="1"/>
    </xf>
    <xf numFmtId="0" fontId="30" fillId="2" borderId="16" xfId="0" applyFont="1" applyFill="1" applyBorder="1" applyAlignment="1">
      <alignment horizontal="justify" vertical="center" wrapText="1" readingOrder="2"/>
    </xf>
    <xf numFmtId="0" fontId="30" fillId="2" borderId="16" xfId="0" applyFont="1" applyFill="1" applyBorder="1" applyAlignment="1">
      <alignment horizontal="right" vertical="center" readingOrder="2"/>
    </xf>
    <xf numFmtId="0" fontId="22" fillId="2" borderId="0" xfId="0" applyFont="1" applyFill="1" applyAlignment="1">
      <alignment horizontal="right" vertical="center" wrapText="1"/>
    </xf>
    <xf numFmtId="0" fontId="0" fillId="2" borderId="0" xfId="0" applyFill="1" applyAlignment="1">
      <alignment horizontal="right"/>
    </xf>
    <xf numFmtId="0" fontId="28" fillId="2" borderId="12" xfId="0" applyFont="1" applyFill="1" applyBorder="1" applyAlignment="1">
      <alignment horizontal="left" vertical="center"/>
    </xf>
    <xf numFmtId="0" fontId="29" fillId="2" borderId="13" xfId="0" applyFont="1" applyFill="1" applyBorder="1" applyAlignment="1">
      <alignment horizontal="center" vertical="center" wrapText="1" readingOrder="2"/>
    </xf>
    <xf numFmtId="0" fontId="28" fillId="2" borderId="22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 readingOrder="2"/>
    </xf>
    <xf numFmtId="0" fontId="28" fillId="2" borderId="22" xfId="0" applyFont="1" applyFill="1" applyBorder="1" applyAlignment="1">
      <alignment vertical="center" wrapText="1"/>
    </xf>
    <xf numFmtId="0" fontId="28" fillId="2" borderId="21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vertical="center" wrapText="1" readingOrder="2"/>
    </xf>
    <xf numFmtId="0" fontId="29" fillId="2" borderId="12" xfId="0" applyFont="1" applyFill="1" applyBorder="1" applyAlignment="1">
      <alignment horizontal="justify" vertical="center" wrapText="1" readingOrder="2"/>
    </xf>
    <xf numFmtId="0" fontId="29" fillId="2" borderId="12" xfId="0" applyFont="1" applyFill="1" applyBorder="1" applyAlignment="1">
      <alignment horizontal="center" vertical="center" wrapText="1" readingOrder="2"/>
    </xf>
    <xf numFmtId="0" fontId="24" fillId="2" borderId="18" xfId="0" applyFont="1" applyFill="1" applyBorder="1" applyAlignment="1">
      <alignment vertical="center" wrapText="1"/>
    </xf>
    <xf numFmtId="0" fontId="24" fillId="2" borderId="0" xfId="0" applyFont="1" applyFill="1" applyAlignment="1">
      <alignment vertical="center" wrapText="1"/>
    </xf>
    <xf numFmtId="0" fontId="7" fillId="2" borderId="12" xfId="0" applyFont="1" applyFill="1" applyBorder="1" applyAlignment="1">
      <alignment horizontal="right" vertical="center"/>
    </xf>
    <xf numFmtId="0" fontId="5" fillId="0" borderId="36" xfId="0" applyFont="1" applyBorder="1" applyAlignment="1">
      <alignment horizontal="center"/>
    </xf>
    <xf numFmtId="165" fontId="0" fillId="2" borderId="0" xfId="0" applyNumberFormat="1" applyFill="1" applyAlignment="1">
      <alignment horizontal="left"/>
    </xf>
    <xf numFmtId="0" fontId="0" fillId="0" borderId="0" xfId="0"/>
    <xf numFmtId="169" fontId="7" fillId="3" borderId="1" xfId="0" applyNumberFormat="1" applyFont="1" applyFill="1" applyBorder="1" applyAlignment="1">
      <alignment horizontal="right"/>
    </xf>
    <xf numFmtId="0" fontId="5" fillId="0" borderId="57" xfId="0" applyFont="1" applyBorder="1" applyAlignment="1">
      <alignment horizontal="left" vertical="top"/>
    </xf>
    <xf numFmtId="0" fontId="5" fillId="0" borderId="58" xfId="0" applyFont="1" applyBorder="1" applyAlignment="1">
      <alignment horizontal="left" vertical="top"/>
    </xf>
    <xf numFmtId="0" fontId="5" fillId="0" borderId="59" xfId="0" applyFont="1" applyBorder="1" applyAlignment="1">
      <alignment horizontal="left" vertical="top"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69" fontId="7" fillId="3" borderId="60" xfId="0" applyNumberFormat="1" applyFont="1" applyFill="1" applyBorder="1" applyAlignment="1">
      <alignment horizontal="right"/>
    </xf>
    <xf numFmtId="169" fontId="7" fillId="3" borderId="61" xfId="0" applyNumberFormat="1" applyFont="1" applyFill="1" applyBorder="1" applyAlignment="1">
      <alignment horizontal="right"/>
    </xf>
    <xf numFmtId="169" fontId="7" fillId="3" borderId="62" xfId="0" applyNumberFormat="1" applyFont="1" applyFill="1" applyBorder="1" applyAlignment="1">
      <alignment horizontal="right"/>
    </xf>
    <xf numFmtId="169" fontId="7" fillId="3" borderId="63" xfId="0" applyNumberFormat="1" applyFont="1" applyFill="1" applyBorder="1" applyAlignment="1">
      <alignment horizontal="right"/>
    </xf>
    <xf numFmtId="169" fontId="7" fillId="3" borderId="64" xfId="0" applyNumberFormat="1" applyFont="1" applyFill="1" applyBorder="1" applyAlignment="1">
      <alignment horizontal="right"/>
    </xf>
    <xf numFmtId="0" fontId="14" fillId="0" borderId="19" xfId="0" applyFont="1" applyBorder="1" applyAlignment="1">
      <alignment horizontal="left" vertical="top"/>
    </xf>
    <xf numFmtId="169" fontId="28" fillId="3" borderId="66" xfId="0" applyNumberFormat="1" applyFont="1" applyFill="1" applyBorder="1" applyAlignment="1">
      <alignment horizontal="right"/>
    </xf>
    <xf numFmtId="169" fontId="28" fillId="3" borderId="65" xfId="0" applyNumberFormat="1" applyFont="1" applyFill="1" applyBorder="1" applyAlignment="1">
      <alignment horizontal="right"/>
    </xf>
    <xf numFmtId="0" fontId="5" fillId="0" borderId="35" xfId="0" applyFont="1" applyBorder="1" applyAlignment="1">
      <alignment horizontal="center"/>
    </xf>
    <xf numFmtId="166" fontId="5" fillId="0" borderId="32" xfId="0" applyNumberFormat="1" applyFont="1" applyBorder="1" applyAlignment="1">
      <alignment horizontal="left" vertical="top"/>
    </xf>
    <xf numFmtId="0" fontId="5" fillId="0" borderId="13" xfId="0" applyFont="1" applyBorder="1" applyAlignment="1">
      <alignment horizontal="right"/>
    </xf>
    <xf numFmtId="169" fontId="6" fillId="0" borderId="4" xfId="0" applyNumberFormat="1" applyFont="1" applyBorder="1" applyAlignment="1">
      <alignment horizontal="right"/>
    </xf>
    <xf numFmtId="169" fontId="6" fillId="0" borderId="30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 vertical="top"/>
    </xf>
    <xf numFmtId="169" fontId="6" fillId="0" borderId="67" xfId="0" applyNumberFormat="1" applyFont="1" applyBorder="1" applyAlignment="1">
      <alignment horizontal="right"/>
    </xf>
    <xf numFmtId="169" fontId="6" fillId="0" borderId="68" xfId="0" applyNumberFormat="1" applyFont="1" applyBorder="1" applyAlignment="1">
      <alignment horizontal="right"/>
    </xf>
    <xf numFmtId="169" fontId="5" fillId="0" borderId="65" xfId="0" applyNumberFormat="1" applyFont="1" applyBorder="1" applyAlignment="1">
      <alignment horizontal="right"/>
    </xf>
    <xf numFmtId="169" fontId="5" fillId="0" borderId="54" xfId="0" applyNumberFormat="1" applyFont="1" applyBorder="1" applyAlignment="1">
      <alignment horizontal="right"/>
    </xf>
    <xf numFmtId="0" fontId="20" fillId="0" borderId="8" xfId="0" applyFont="1" applyBorder="1" applyAlignment="1">
      <alignment horizontal="right" vertical="center" wrapText="1" readingOrder="2"/>
    </xf>
    <xf numFmtId="169" fontId="6" fillId="0" borderId="70" xfId="0" applyNumberFormat="1" applyFont="1" applyBorder="1" applyAlignment="1">
      <alignment horizontal="right"/>
    </xf>
    <xf numFmtId="169" fontId="6" fillId="0" borderId="71" xfId="0" applyNumberFormat="1" applyFont="1" applyBorder="1" applyAlignment="1">
      <alignment horizontal="right"/>
    </xf>
    <xf numFmtId="169" fontId="6" fillId="0" borderId="15" xfId="0" applyNumberFormat="1" applyFont="1" applyBorder="1" applyAlignment="1">
      <alignment horizontal="right"/>
    </xf>
    <xf numFmtId="169" fontId="6" fillId="0" borderId="72" xfId="0" applyNumberFormat="1" applyFont="1" applyBorder="1" applyAlignment="1">
      <alignment horizontal="right"/>
    </xf>
    <xf numFmtId="0" fontId="14" fillId="0" borderId="35" xfId="0" applyFont="1" applyBorder="1" applyAlignment="1">
      <alignment horizontal="left" vertical="top"/>
    </xf>
    <xf numFmtId="169" fontId="6" fillId="0" borderId="7" xfId="0" applyNumberFormat="1" applyFont="1" applyBorder="1" applyAlignment="1">
      <alignment horizontal="right"/>
    </xf>
    <xf numFmtId="169" fontId="6" fillId="0" borderId="69" xfId="0" applyNumberFormat="1" applyFont="1" applyBorder="1" applyAlignment="1">
      <alignment horizontal="right"/>
    </xf>
    <xf numFmtId="169" fontId="5" fillId="0" borderId="12" xfId="0" applyNumberFormat="1" applyFont="1" applyBorder="1" applyAlignment="1">
      <alignment horizontal="right"/>
    </xf>
    <xf numFmtId="169" fontId="5" fillId="0" borderId="19" xfId="0" applyNumberFormat="1" applyFont="1" applyBorder="1" applyAlignment="1">
      <alignment horizontal="right"/>
    </xf>
    <xf numFmtId="0" fontId="5" fillId="0" borderId="0" xfId="0" applyFont="1"/>
    <xf numFmtId="168" fontId="0" fillId="2" borderId="0" xfId="0" applyNumberFormat="1" applyFill="1" applyAlignment="1">
      <alignment horizontal="left"/>
    </xf>
    <xf numFmtId="0" fontId="32" fillId="2" borderId="6" xfId="0" applyFont="1" applyFill="1" applyBorder="1" applyAlignment="1">
      <alignment horizontal="left"/>
    </xf>
    <xf numFmtId="168" fontId="34" fillId="0" borderId="69" xfId="3" applyNumberFormat="1" applyFont="1" applyBorder="1" applyAlignment="1">
      <alignment horizontal="right" vertical="center"/>
    </xf>
    <xf numFmtId="1" fontId="5" fillId="0" borderId="73" xfId="0" applyNumberFormat="1" applyFont="1" applyBorder="1" applyAlignment="1">
      <alignment horizontal="right"/>
    </xf>
    <xf numFmtId="1" fontId="5" fillId="0" borderId="38" xfId="0" applyNumberFormat="1" applyFont="1" applyBorder="1" applyAlignment="1">
      <alignment horizontal="right"/>
    </xf>
    <xf numFmtId="165" fontId="19" fillId="0" borderId="75" xfId="0" applyNumberFormat="1" applyFont="1" applyBorder="1" applyAlignment="1">
      <alignment horizontal="left" vertical="top"/>
    </xf>
    <xf numFmtId="165" fontId="19" fillId="0" borderId="58" xfId="0" applyNumberFormat="1" applyFont="1" applyBorder="1" applyAlignment="1">
      <alignment horizontal="left" vertical="top"/>
    </xf>
    <xf numFmtId="165" fontId="15" fillId="0" borderId="58" xfId="0" applyNumberFormat="1" applyFont="1" applyBorder="1" applyAlignment="1">
      <alignment horizontal="left" vertical="top"/>
    </xf>
    <xf numFmtId="165" fontId="19" fillId="0" borderId="59" xfId="0" applyNumberFormat="1" applyFont="1" applyBorder="1" applyAlignment="1">
      <alignment horizontal="left" vertical="top"/>
    </xf>
    <xf numFmtId="0" fontId="15" fillId="0" borderId="35" xfId="0" applyFont="1" applyBorder="1" applyAlignment="1">
      <alignment horizontal="left" vertical="top"/>
    </xf>
    <xf numFmtId="0" fontId="5" fillId="0" borderId="27" xfId="0" applyFont="1" applyBorder="1" applyAlignment="1">
      <alignment horizontal="center"/>
    </xf>
    <xf numFmtId="169" fontId="6" fillId="0" borderId="74" xfId="0" applyNumberFormat="1" applyFont="1" applyBorder="1" applyAlignment="1">
      <alignment horizontal="right"/>
    </xf>
    <xf numFmtId="169" fontId="6" fillId="0" borderId="21" xfId="0" applyNumberFormat="1" applyFont="1" applyBorder="1" applyAlignment="1">
      <alignment horizontal="right"/>
    </xf>
    <xf numFmtId="0" fontId="30" fillId="2" borderId="2" xfId="0" applyFont="1" applyFill="1" applyBorder="1" applyAlignment="1">
      <alignment horizontal="justify" vertical="center" wrapText="1" readingOrder="2"/>
    </xf>
    <xf numFmtId="0" fontId="30" fillId="2" borderId="13" xfId="0" applyFont="1" applyFill="1" applyBorder="1" applyAlignment="1">
      <alignment horizontal="justify" vertical="center" wrapText="1" readingOrder="2"/>
    </xf>
    <xf numFmtId="168" fontId="34" fillId="0" borderId="50" xfId="5" applyNumberFormat="1" applyFont="1" applyBorder="1" applyAlignment="1">
      <alignment horizontal="right" vertical="center"/>
    </xf>
    <xf numFmtId="168" fontId="35" fillId="0" borderId="56" xfId="5" applyNumberFormat="1" applyFont="1" applyBorder="1" applyAlignment="1">
      <alignment horizontal="right" vertical="center"/>
    </xf>
    <xf numFmtId="0" fontId="30" fillId="2" borderId="2" xfId="0" applyFont="1" applyFill="1" applyBorder="1" applyAlignment="1">
      <alignment horizontal="right" vertical="center" readingOrder="2"/>
    </xf>
    <xf numFmtId="0" fontId="30" fillId="2" borderId="13" xfId="0" applyFont="1" applyFill="1" applyBorder="1" applyAlignment="1">
      <alignment horizontal="right" vertical="center" readingOrder="2"/>
    </xf>
    <xf numFmtId="0" fontId="12" fillId="0" borderId="8" xfId="0" applyFont="1" applyBorder="1" applyAlignment="1">
      <alignment horizontal="right" vertical="center" wrapText="1" readingOrder="2"/>
    </xf>
    <xf numFmtId="166" fontId="5" fillId="0" borderId="5" xfId="0" applyNumberFormat="1" applyFont="1" applyBorder="1" applyAlignment="1">
      <alignment horizontal="center" vertical="center" wrapText="1"/>
    </xf>
    <xf numFmtId="168" fontId="34" fillId="0" borderId="69" xfId="6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right"/>
    </xf>
    <xf numFmtId="169" fontId="7" fillId="3" borderId="79" xfId="0" applyNumberFormat="1" applyFont="1" applyFill="1" applyBorder="1" applyAlignment="1">
      <alignment horizontal="right"/>
    </xf>
    <xf numFmtId="169" fontId="7" fillId="3" borderId="80" xfId="0" applyNumberFormat="1" applyFont="1" applyFill="1" applyBorder="1" applyAlignment="1">
      <alignment horizontal="right"/>
    </xf>
    <xf numFmtId="169" fontId="7" fillId="3" borderId="81" xfId="0" applyNumberFormat="1" applyFont="1" applyFill="1" applyBorder="1" applyAlignment="1">
      <alignment horizontal="right"/>
    </xf>
    <xf numFmtId="0" fontId="30" fillId="2" borderId="19" xfId="0" applyFont="1" applyFill="1" applyBorder="1" applyAlignment="1">
      <alignment horizontal="left" vertical="center"/>
    </xf>
    <xf numFmtId="0" fontId="28" fillId="2" borderId="13" xfId="0" applyFont="1" applyFill="1" applyBorder="1" applyAlignment="1">
      <alignment horizontal="left" vertical="center" readingOrder="2"/>
    </xf>
    <xf numFmtId="168" fontId="22" fillId="2" borderId="0" xfId="0" applyNumberFormat="1" applyFont="1" applyFill="1" applyAlignment="1">
      <alignment horizontal="left" vertical="center" wrapText="1"/>
    </xf>
    <xf numFmtId="0" fontId="33" fillId="0" borderId="0" xfId="9"/>
    <xf numFmtId="0" fontId="33" fillId="0" borderId="0" xfId="10"/>
    <xf numFmtId="168" fontId="34" fillId="0" borderId="51" xfId="10" applyNumberFormat="1" applyFont="1" applyBorder="1" applyAlignment="1">
      <alignment horizontal="right" vertical="center"/>
    </xf>
    <xf numFmtId="168" fontId="35" fillId="0" borderId="56" xfId="1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/>
    </xf>
    <xf numFmtId="169" fontId="28" fillId="3" borderId="19" xfId="0" applyNumberFormat="1" applyFont="1" applyFill="1" applyBorder="1" applyAlignment="1">
      <alignment horizontal="right"/>
    </xf>
    <xf numFmtId="168" fontId="37" fillId="0" borderId="48" xfId="11" applyNumberFormat="1" applyFont="1" applyBorder="1" applyAlignment="1">
      <alignment horizontal="right" vertical="center"/>
    </xf>
    <xf numFmtId="168" fontId="37" fillId="0" borderId="50" xfId="11" applyNumberFormat="1" applyFont="1" applyBorder="1" applyAlignment="1">
      <alignment horizontal="right" vertical="center"/>
    </xf>
    <xf numFmtId="168" fontId="37" fillId="0" borderId="52" xfId="11" applyNumberFormat="1" applyFont="1" applyBorder="1" applyAlignment="1">
      <alignment horizontal="right" vertical="center"/>
    </xf>
    <xf numFmtId="168" fontId="37" fillId="0" borderId="49" xfId="11" applyNumberFormat="1" applyFont="1" applyBorder="1" applyAlignment="1">
      <alignment horizontal="right" vertical="center"/>
    </xf>
    <xf numFmtId="168" fontId="37" fillId="0" borderId="51" xfId="11" applyNumberFormat="1" applyFont="1" applyBorder="1" applyAlignment="1">
      <alignment horizontal="right" vertical="center"/>
    </xf>
    <xf numFmtId="168" fontId="37" fillId="0" borderId="53" xfId="11" applyNumberFormat="1" applyFont="1" applyBorder="1" applyAlignment="1">
      <alignment horizontal="right" vertical="center"/>
    </xf>
    <xf numFmtId="169" fontId="5" fillId="0" borderId="84" xfId="0" applyNumberFormat="1" applyFont="1" applyBorder="1" applyAlignment="1">
      <alignment horizontal="right"/>
    </xf>
    <xf numFmtId="168" fontId="35" fillId="0" borderId="78" xfId="11" applyNumberFormat="1" applyFont="1" applyBorder="1" applyAlignment="1">
      <alignment horizontal="right" vertical="center"/>
    </xf>
    <xf numFmtId="168" fontId="35" fillId="0" borderId="56" xfId="11" applyNumberFormat="1" applyFont="1" applyBorder="1" applyAlignment="1">
      <alignment horizontal="right" vertical="center"/>
    </xf>
    <xf numFmtId="168" fontId="35" fillId="0" borderId="83" xfId="11" applyNumberFormat="1" applyFont="1" applyBorder="1" applyAlignment="1">
      <alignment horizontal="right" vertical="center"/>
    </xf>
    <xf numFmtId="168" fontId="35" fillId="0" borderId="55" xfId="7" applyNumberFormat="1" applyFont="1" applyBorder="1" applyAlignment="1">
      <alignment horizontal="right" vertical="center"/>
    </xf>
    <xf numFmtId="168" fontId="35" fillId="0" borderId="83" xfId="7" applyNumberFormat="1" applyFont="1" applyBorder="1" applyAlignment="1">
      <alignment horizontal="right" vertical="center"/>
    </xf>
    <xf numFmtId="168" fontId="34" fillId="0" borderId="48" xfId="12" applyNumberFormat="1" applyFont="1" applyBorder="1" applyAlignment="1">
      <alignment horizontal="right" vertical="center"/>
    </xf>
    <xf numFmtId="168" fontId="34" fillId="0" borderId="50" xfId="12" applyNumberFormat="1" applyFont="1" applyBorder="1" applyAlignment="1">
      <alignment horizontal="right" vertical="center"/>
    </xf>
    <xf numFmtId="168" fontId="34" fillId="0" borderId="52" xfId="12" applyNumberFormat="1" applyFont="1" applyBorder="1" applyAlignment="1">
      <alignment horizontal="right" vertical="center"/>
    </xf>
    <xf numFmtId="168" fontId="34" fillId="0" borderId="49" xfId="12" applyNumberFormat="1" applyFont="1" applyBorder="1" applyAlignment="1">
      <alignment horizontal="right" vertical="center"/>
    </xf>
    <xf numFmtId="168" fontId="34" fillId="0" borderId="51" xfId="12" applyNumberFormat="1" applyFont="1" applyBorder="1" applyAlignment="1">
      <alignment horizontal="right" vertical="center"/>
    </xf>
    <xf numFmtId="168" fontId="34" fillId="0" borderId="53" xfId="12" applyNumberFormat="1" applyFont="1" applyBorder="1" applyAlignment="1">
      <alignment horizontal="right" vertical="center"/>
    </xf>
    <xf numFmtId="168" fontId="35" fillId="0" borderId="78" xfId="12" applyNumberFormat="1" applyFont="1" applyBorder="1" applyAlignment="1">
      <alignment horizontal="right" vertical="center"/>
    </xf>
    <xf numFmtId="168" fontId="35" fillId="0" borderId="56" xfId="12" applyNumberFormat="1" applyFont="1" applyBorder="1" applyAlignment="1">
      <alignment horizontal="right" vertical="center"/>
    </xf>
    <xf numFmtId="168" fontId="35" fillId="0" borderId="83" xfId="12" applyNumberFormat="1" applyFont="1" applyBorder="1" applyAlignment="1">
      <alignment horizontal="right" vertical="center"/>
    </xf>
    <xf numFmtId="168" fontId="34" fillId="0" borderId="86" xfId="13" applyNumberFormat="1" applyFont="1" applyBorder="1" applyAlignment="1">
      <alignment horizontal="right" vertical="center"/>
    </xf>
    <xf numFmtId="168" fontId="34" fillId="0" borderId="85" xfId="13" applyNumberFormat="1" applyFont="1" applyBorder="1" applyAlignment="1">
      <alignment horizontal="right" vertical="center"/>
    </xf>
    <xf numFmtId="168" fontId="34" fillId="0" borderId="21" xfId="13" applyNumberFormat="1" applyFont="1" applyBorder="1" applyAlignment="1">
      <alignment horizontal="right" vertical="center"/>
    </xf>
    <xf numFmtId="168" fontId="34" fillId="0" borderId="69" xfId="13" applyNumberFormat="1" applyFont="1" applyBorder="1" applyAlignment="1">
      <alignment horizontal="right" vertical="center"/>
    </xf>
    <xf numFmtId="168" fontId="34" fillId="0" borderId="0" xfId="3" applyNumberFormat="1" applyFont="1" applyAlignment="1">
      <alignment horizontal="right" vertical="center"/>
    </xf>
    <xf numFmtId="168" fontId="34" fillId="0" borderId="87" xfId="13" applyNumberFormat="1" applyFont="1" applyBorder="1" applyAlignment="1">
      <alignment horizontal="right" vertical="center"/>
    </xf>
    <xf numFmtId="168" fontId="34" fillId="0" borderId="2" xfId="13" applyNumberFormat="1" applyFont="1" applyBorder="1" applyAlignment="1">
      <alignment horizontal="right" vertical="center"/>
    </xf>
    <xf numFmtId="168" fontId="8" fillId="2" borderId="2" xfId="0" applyNumberFormat="1" applyFont="1" applyFill="1" applyBorder="1" applyAlignment="1">
      <alignment horizontal="right"/>
    </xf>
    <xf numFmtId="1" fontId="5" fillId="0" borderId="88" xfId="0" applyNumberFormat="1" applyFont="1" applyBorder="1" applyAlignment="1">
      <alignment horizontal="right"/>
    </xf>
    <xf numFmtId="168" fontId="34" fillId="0" borderId="14" xfId="13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right"/>
    </xf>
    <xf numFmtId="168" fontId="35" fillId="0" borderId="19" xfId="13" applyNumberFormat="1" applyFont="1" applyBorder="1" applyAlignment="1">
      <alignment horizontal="right" vertical="center"/>
    </xf>
    <xf numFmtId="168" fontId="35" fillId="0" borderId="12" xfId="13" applyNumberFormat="1" applyFont="1" applyBorder="1" applyAlignment="1">
      <alignment horizontal="right" vertical="center"/>
    </xf>
    <xf numFmtId="168" fontId="35" fillId="0" borderId="89" xfId="13" applyNumberFormat="1" applyFont="1" applyBorder="1" applyAlignment="1">
      <alignment horizontal="right" vertical="center"/>
    </xf>
    <xf numFmtId="0" fontId="33" fillId="0" borderId="0" xfId="14"/>
    <xf numFmtId="168" fontId="34" fillId="0" borderId="51" xfId="14" applyNumberFormat="1" applyFont="1" applyBorder="1" applyAlignment="1">
      <alignment horizontal="right" vertical="center"/>
    </xf>
    <xf numFmtId="168" fontId="7" fillId="2" borderId="23" xfId="0" applyNumberFormat="1" applyFont="1" applyFill="1" applyBorder="1" applyAlignment="1">
      <alignment vertical="center"/>
    </xf>
    <xf numFmtId="168" fontId="35" fillId="0" borderId="56" xfId="14" applyNumberFormat="1" applyFont="1" applyBorder="1" applyAlignment="1">
      <alignment horizontal="right" vertical="center"/>
    </xf>
    <xf numFmtId="168" fontId="28" fillId="2" borderId="77" xfId="0" applyNumberFormat="1" applyFont="1" applyFill="1" applyBorder="1" applyAlignment="1">
      <alignment vertical="center"/>
    </xf>
    <xf numFmtId="168" fontId="35" fillId="0" borderId="83" xfId="14" applyNumberFormat="1" applyFont="1" applyBorder="1" applyAlignment="1">
      <alignment horizontal="right" vertical="center"/>
    </xf>
    <xf numFmtId="168" fontId="34" fillId="0" borderId="51" xfId="9" applyNumberFormat="1" applyFont="1" applyBorder="1" applyAlignment="1">
      <alignment horizontal="right" vertical="center"/>
    </xf>
    <xf numFmtId="168" fontId="28" fillId="2" borderId="23" xfId="0" applyNumberFormat="1" applyFont="1" applyFill="1" applyBorder="1" applyAlignment="1">
      <alignment horizontal="right" vertical="center"/>
    </xf>
    <xf numFmtId="1" fontId="28" fillId="2" borderId="9" xfId="0" applyNumberFormat="1" applyFont="1" applyFill="1" applyBorder="1" applyAlignment="1">
      <alignment horizontal="right" vertical="center"/>
    </xf>
    <xf numFmtId="1" fontId="28" fillId="2" borderId="76" xfId="0" applyNumberFormat="1" applyFont="1" applyFill="1" applyBorder="1" applyAlignment="1">
      <alignment horizontal="right" vertical="center"/>
    </xf>
    <xf numFmtId="168" fontId="28" fillId="2" borderId="77" xfId="0" applyNumberFormat="1" applyFont="1" applyFill="1" applyBorder="1" applyAlignment="1">
      <alignment horizontal="right" vertical="center"/>
    </xf>
    <xf numFmtId="1" fontId="39" fillId="0" borderId="82" xfId="9" applyNumberFormat="1" applyFont="1" applyBorder="1"/>
    <xf numFmtId="168" fontId="35" fillId="0" borderId="56" xfId="9" applyNumberFormat="1" applyFont="1" applyBorder="1" applyAlignment="1">
      <alignment horizontal="right" vertical="center"/>
    </xf>
    <xf numFmtId="168" fontId="35" fillId="0" borderId="83" xfId="9" applyNumberFormat="1" applyFont="1" applyBorder="1" applyAlignment="1">
      <alignment horizontal="right" vertical="center"/>
    </xf>
    <xf numFmtId="168" fontId="30" fillId="2" borderId="23" xfId="0" applyNumberFormat="1" applyFont="1" applyFill="1" applyBorder="1" applyAlignment="1">
      <alignment vertical="center"/>
    </xf>
    <xf numFmtId="168" fontId="30" fillId="2" borderId="9" xfId="0" applyNumberFormat="1" applyFont="1" applyFill="1" applyBorder="1" applyAlignment="1">
      <alignment vertical="center"/>
    </xf>
    <xf numFmtId="0" fontId="6" fillId="0" borderId="13" xfId="0" applyFont="1" applyBorder="1"/>
    <xf numFmtId="168" fontId="30" fillId="2" borderId="76" xfId="0" applyNumberFormat="1" applyFont="1" applyFill="1" applyBorder="1" applyAlignment="1">
      <alignment vertical="center"/>
    </xf>
    <xf numFmtId="168" fontId="30" fillId="2" borderId="77" xfId="0" applyNumberFormat="1" applyFont="1" applyFill="1" applyBorder="1" applyAlignment="1">
      <alignment vertical="center"/>
    </xf>
    <xf numFmtId="168" fontId="35" fillId="0" borderId="83" xfId="10" applyNumberFormat="1" applyFont="1" applyBorder="1" applyAlignment="1">
      <alignment horizontal="right" vertical="center"/>
    </xf>
    <xf numFmtId="168" fontId="34" fillId="0" borderId="15" xfId="13" applyNumberFormat="1" applyFont="1" applyBorder="1" applyAlignment="1">
      <alignment horizontal="right" vertical="center"/>
    </xf>
    <xf numFmtId="168" fontId="35" fillId="0" borderId="90" xfId="4" applyNumberFormat="1" applyFont="1" applyBorder="1" applyAlignment="1">
      <alignment horizontal="right" vertical="center"/>
    </xf>
    <xf numFmtId="168" fontId="37" fillId="0" borderId="91" xfId="8" applyNumberFormat="1" applyFont="1" applyBorder="1" applyAlignment="1">
      <alignment horizontal="right" vertical="center"/>
    </xf>
    <xf numFmtId="168" fontId="35" fillId="0" borderId="92" xfId="8" applyNumberFormat="1" applyFont="1" applyBorder="1" applyAlignment="1">
      <alignment horizontal="right" vertical="center"/>
    </xf>
    <xf numFmtId="168" fontId="7" fillId="2" borderId="93" xfId="0" applyNumberFormat="1" applyFont="1" applyFill="1" applyBorder="1" applyAlignment="1">
      <alignment horizontal="right" vertical="center"/>
    </xf>
    <xf numFmtId="168" fontId="7" fillId="2" borderId="94" xfId="0" applyNumberFormat="1" applyFont="1" applyFill="1" applyBorder="1" applyAlignment="1">
      <alignment horizontal="right" vertical="center"/>
    </xf>
    <xf numFmtId="168" fontId="28" fillId="2" borderId="12" xfId="0" applyNumberFormat="1" applyFont="1" applyFill="1" applyBorder="1" applyAlignment="1">
      <alignment horizontal="right" vertical="center"/>
    </xf>
    <xf numFmtId="168" fontId="37" fillId="0" borderId="86" xfId="7" applyNumberFormat="1" applyFont="1" applyBorder="1" applyAlignment="1">
      <alignment horizontal="right" vertical="center"/>
    </xf>
    <xf numFmtId="168" fontId="37" fillId="0" borderId="85" xfId="7" applyNumberFormat="1" applyFont="1" applyBorder="1" applyAlignment="1">
      <alignment horizontal="right" vertical="center"/>
    </xf>
    <xf numFmtId="168" fontId="35" fillId="0" borderId="90" xfId="7" applyNumberFormat="1" applyFont="1" applyBorder="1" applyAlignment="1">
      <alignment horizontal="right" vertical="center"/>
    </xf>
    <xf numFmtId="168" fontId="33" fillId="0" borderId="21" xfId="10" applyNumberFormat="1" applyBorder="1"/>
    <xf numFmtId="168" fontId="33" fillId="0" borderId="69" xfId="10" applyNumberFormat="1" applyBorder="1"/>
    <xf numFmtId="168" fontId="39" fillId="0" borderId="12" xfId="10" applyNumberFormat="1" applyFont="1" applyBorder="1"/>
    <xf numFmtId="0" fontId="38" fillId="0" borderId="0" xfId="7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 readingOrder="2"/>
    </xf>
    <xf numFmtId="0" fontId="28" fillId="0" borderId="3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 readingOrder="2"/>
    </xf>
    <xf numFmtId="0" fontId="5" fillId="0" borderId="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 readingOrder="2"/>
    </xf>
    <xf numFmtId="0" fontId="14" fillId="0" borderId="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6" fillId="2" borderId="21" xfId="0" applyFont="1" applyFill="1" applyBorder="1" applyAlignment="1">
      <alignment horizontal="justify" vertical="center" wrapText="1" readingOrder="2"/>
    </xf>
    <xf numFmtId="0" fontId="26" fillId="2" borderId="15" xfId="0" applyFont="1" applyFill="1" applyBorder="1" applyAlignment="1">
      <alignment horizontal="justify" vertical="center" wrapText="1" readingOrder="2"/>
    </xf>
    <xf numFmtId="0" fontId="27" fillId="2" borderId="41" xfId="0" applyFont="1" applyFill="1" applyBorder="1" applyAlignment="1">
      <alignment horizontal="center" vertical="center" readingOrder="2"/>
    </xf>
    <xf numFmtId="0" fontId="27" fillId="2" borderId="18" xfId="0" applyFont="1" applyFill="1" applyBorder="1" applyAlignment="1">
      <alignment horizontal="center" vertical="center" readingOrder="2"/>
    </xf>
    <xf numFmtId="0" fontId="27" fillId="2" borderId="39" xfId="0" applyFont="1" applyFill="1" applyBorder="1" applyAlignment="1">
      <alignment horizontal="center" vertical="center" readingOrder="2"/>
    </xf>
    <xf numFmtId="0" fontId="27" fillId="2" borderId="42" xfId="0" applyFont="1" applyFill="1" applyBorder="1" applyAlignment="1">
      <alignment horizontal="center" vertical="center" readingOrder="2"/>
    </xf>
    <xf numFmtId="0" fontId="27" fillId="2" borderId="11" xfId="0" applyFont="1" applyFill="1" applyBorder="1" applyAlignment="1">
      <alignment horizontal="center" vertical="center" readingOrder="2"/>
    </xf>
    <xf numFmtId="0" fontId="27" fillId="2" borderId="40" xfId="0" applyFont="1" applyFill="1" applyBorder="1" applyAlignment="1">
      <alignment horizontal="center" vertical="center" readingOrder="2"/>
    </xf>
    <xf numFmtId="0" fontId="28" fillId="2" borderId="22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/>
    </xf>
    <xf numFmtId="0" fontId="28" fillId="2" borderId="21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left" vertical="center"/>
    </xf>
    <xf numFmtId="0" fontId="24" fillId="2" borderId="15" xfId="0" applyFont="1" applyFill="1" applyBorder="1" applyAlignment="1">
      <alignment horizontal="left" vertical="center"/>
    </xf>
    <xf numFmtId="0" fontId="28" fillId="2" borderId="21" xfId="0" applyFont="1" applyFill="1" applyBorder="1" applyAlignment="1">
      <alignment horizontal="justify" vertical="center"/>
    </xf>
    <xf numFmtId="0" fontId="28" fillId="2" borderId="21" xfId="0" applyFont="1" applyFill="1" applyBorder="1" applyAlignment="1">
      <alignment horizontal="center" vertical="center"/>
    </xf>
    <xf numFmtId="0" fontId="28" fillId="2" borderId="21" xfId="0" applyFont="1" applyFill="1" applyBorder="1" applyAlignment="1">
      <alignment horizontal="justify" vertical="center" wrapText="1"/>
    </xf>
    <xf numFmtId="0" fontId="24" fillId="2" borderId="18" xfId="0" applyFont="1" applyFill="1" applyBorder="1" applyAlignment="1">
      <alignment horizontal="justify" vertical="center" wrapText="1"/>
    </xf>
    <xf numFmtId="0" fontId="24" fillId="2" borderId="0" xfId="0" applyFont="1" applyFill="1" applyAlignment="1">
      <alignment horizontal="justify" vertical="center" wrapText="1"/>
    </xf>
    <xf numFmtId="0" fontId="22" fillId="2" borderId="0" xfId="0" applyFont="1" applyFill="1" applyAlignment="1">
      <alignment horizontal="left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43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readingOrder="2"/>
    </xf>
    <xf numFmtId="0" fontId="27" fillId="2" borderId="0" xfId="0" applyFont="1" applyFill="1" applyAlignment="1">
      <alignment horizontal="center" vertical="center" readingOrder="2"/>
    </xf>
    <xf numFmtId="0" fontId="27" fillId="2" borderId="45" xfId="0" applyFont="1" applyFill="1" applyBorder="1" applyAlignment="1">
      <alignment horizontal="center" vertical="center" readingOrder="2"/>
    </xf>
    <xf numFmtId="0" fontId="25" fillId="2" borderId="9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 wrapText="1"/>
    </xf>
    <xf numFmtId="0" fontId="25" fillId="2" borderId="46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right" vertical="center" readingOrder="2"/>
    </xf>
    <xf numFmtId="0" fontId="26" fillId="2" borderId="15" xfId="0" applyFont="1" applyFill="1" applyBorder="1" applyAlignment="1">
      <alignment horizontal="right" vertical="center" readingOrder="2"/>
    </xf>
    <xf numFmtId="0" fontId="27" fillId="2" borderId="18" xfId="0" applyFont="1" applyFill="1" applyBorder="1" applyAlignment="1">
      <alignment horizontal="center" vertical="center" wrapText="1" readingOrder="2"/>
    </xf>
    <xf numFmtId="0" fontId="27" fillId="2" borderId="11" xfId="0" applyFont="1" applyFill="1" applyBorder="1" applyAlignment="1">
      <alignment horizontal="center" vertical="center" wrapText="1" readingOrder="2"/>
    </xf>
    <xf numFmtId="0" fontId="25" fillId="2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0" fillId="0" borderId="27" xfId="0" applyFont="1" applyBorder="1" applyAlignment="1">
      <alignment horizontal="right" vertical="center" readingOrder="2"/>
    </xf>
    <xf numFmtId="0" fontId="40" fillId="0" borderId="8" xfId="0" applyFont="1" applyBorder="1" applyAlignment="1">
      <alignment horizontal="right" vertical="center" readingOrder="2"/>
    </xf>
    <xf numFmtId="168" fontId="37" fillId="0" borderId="95" xfId="7" applyNumberFormat="1" applyFont="1" applyBorder="1" applyAlignment="1">
      <alignment horizontal="right" vertical="center"/>
    </xf>
    <xf numFmtId="168" fontId="37" fillId="0" borderId="96" xfId="7" applyNumberFormat="1" applyFont="1" applyBorder="1" applyAlignment="1">
      <alignment horizontal="right" vertical="center"/>
    </xf>
    <xf numFmtId="168" fontId="37" fillId="0" borderId="97" xfId="7" applyNumberFormat="1" applyFont="1" applyBorder="1" applyAlignment="1">
      <alignment horizontal="right" vertical="center"/>
    </xf>
    <xf numFmtId="168" fontId="37" fillId="0" borderId="98" xfId="7" applyNumberFormat="1" applyFont="1" applyBorder="1" applyAlignment="1">
      <alignment horizontal="right" vertical="center"/>
    </xf>
    <xf numFmtId="168" fontId="35" fillId="0" borderId="99" xfId="7" applyNumberFormat="1" applyFont="1" applyBorder="1" applyAlignment="1">
      <alignment horizontal="right" vertical="center"/>
    </xf>
    <xf numFmtId="168" fontId="35" fillId="0" borderId="100" xfId="7" applyNumberFormat="1" applyFont="1" applyBorder="1" applyAlignment="1">
      <alignment horizontal="right" vertical="center"/>
    </xf>
    <xf numFmtId="0" fontId="30" fillId="2" borderId="101" xfId="0" applyFont="1" applyFill="1" applyBorder="1" applyAlignment="1">
      <alignment horizontal="left" vertical="center"/>
    </xf>
    <xf numFmtId="0" fontId="30" fillId="2" borderId="102" xfId="0" applyFont="1" applyFill="1" applyBorder="1" applyAlignment="1">
      <alignment horizontal="left" vertical="center"/>
    </xf>
    <xf numFmtId="0" fontId="28" fillId="2" borderId="69" xfId="0" applyFont="1" applyFill="1" applyBorder="1" applyAlignment="1">
      <alignment horizontal="justify" vertical="center"/>
    </xf>
    <xf numFmtId="0" fontId="28" fillId="2" borderId="69" xfId="0" applyFont="1" applyFill="1" applyBorder="1" applyAlignment="1">
      <alignment horizontal="center" vertical="center"/>
    </xf>
    <xf numFmtId="0" fontId="28" fillId="2" borderId="69" xfId="0" applyFont="1" applyFill="1" applyBorder="1" applyAlignment="1">
      <alignment horizontal="justify" vertical="center" wrapText="1"/>
    </xf>
    <xf numFmtId="0" fontId="28" fillId="2" borderId="102" xfId="0" applyFont="1" applyFill="1" applyBorder="1" applyAlignment="1">
      <alignment horizontal="center" vertical="center" wrapText="1"/>
    </xf>
    <xf numFmtId="0" fontId="28" fillId="2" borderId="69" xfId="0" applyFont="1" applyFill="1" applyBorder="1" applyAlignment="1">
      <alignment horizontal="center" vertical="center" wrapText="1"/>
    </xf>
    <xf numFmtId="168" fontId="37" fillId="0" borderId="103" xfId="7" applyNumberFormat="1" applyFont="1" applyBorder="1" applyAlignment="1">
      <alignment horizontal="right" vertical="center"/>
    </xf>
    <xf numFmtId="168" fontId="37" fillId="0" borderId="104" xfId="8" applyNumberFormat="1" applyFont="1" applyBorder="1" applyAlignment="1">
      <alignment horizontal="right" vertical="center"/>
    </xf>
    <xf numFmtId="168" fontId="34" fillId="0" borderId="105" xfId="14" applyNumberFormat="1" applyFont="1" applyBorder="1" applyAlignment="1">
      <alignment horizontal="right" vertical="center"/>
    </xf>
    <xf numFmtId="168" fontId="34" fillId="0" borderId="96" xfId="14" applyNumberFormat="1" applyFont="1" applyBorder="1" applyAlignment="1">
      <alignment horizontal="right" vertical="center"/>
    </xf>
    <xf numFmtId="168" fontId="37" fillId="0" borderId="106" xfId="7" applyNumberFormat="1" applyFont="1" applyBorder="1" applyAlignment="1">
      <alignment horizontal="right" vertical="center"/>
    </xf>
    <xf numFmtId="168" fontId="34" fillId="0" borderId="98" xfId="14" applyNumberFormat="1" applyFont="1" applyBorder="1" applyAlignment="1">
      <alignment horizontal="right" vertical="center"/>
    </xf>
    <xf numFmtId="168" fontId="37" fillId="0" borderId="107" xfId="7" applyNumberFormat="1" applyFont="1" applyBorder="1" applyAlignment="1">
      <alignment horizontal="right" vertical="center"/>
    </xf>
    <xf numFmtId="168" fontId="7" fillId="2" borderId="77" xfId="0" applyNumberFormat="1" applyFont="1" applyFill="1" applyBorder="1" applyAlignment="1">
      <alignment vertical="center"/>
    </xf>
    <xf numFmtId="168" fontId="7" fillId="2" borderId="15" xfId="0" applyNumberFormat="1" applyFont="1" applyFill="1" applyBorder="1" applyAlignment="1">
      <alignment horizontal="right" vertical="center"/>
    </xf>
    <xf numFmtId="168" fontId="37" fillId="0" borderId="108" xfId="8" applyNumberFormat="1" applyFont="1" applyBorder="1" applyAlignment="1">
      <alignment horizontal="right" vertical="center"/>
    </xf>
    <xf numFmtId="168" fontId="34" fillId="0" borderId="109" xfId="14" applyNumberFormat="1" applyFont="1" applyBorder="1" applyAlignment="1">
      <alignment horizontal="right" vertical="center"/>
    </xf>
    <xf numFmtId="168" fontId="34" fillId="0" borderId="110" xfId="14" applyNumberFormat="1" applyFont="1" applyBorder="1" applyAlignment="1">
      <alignment horizontal="right" vertical="center"/>
    </xf>
    <xf numFmtId="0" fontId="28" fillId="2" borderId="102" xfId="0" applyFont="1" applyFill="1" applyBorder="1" applyAlignment="1">
      <alignment horizontal="center" vertical="center" wrapText="1"/>
    </xf>
    <xf numFmtId="0" fontId="28" fillId="2" borderId="69" xfId="0" applyFont="1" applyFill="1" applyBorder="1" applyAlignment="1">
      <alignment horizontal="center" vertical="center" wrapText="1"/>
    </xf>
    <xf numFmtId="168" fontId="34" fillId="0" borderId="105" xfId="5" applyNumberFormat="1" applyFont="1" applyBorder="1" applyAlignment="1">
      <alignment horizontal="right" vertical="center"/>
    </xf>
    <xf numFmtId="1" fontId="28" fillId="2" borderId="111" xfId="0" applyNumberFormat="1" applyFont="1" applyFill="1" applyBorder="1" applyAlignment="1">
      <alignment horizontal="right" vertical="center"/>
    </xf>
    <xf numFmtId="1" fontId="33" fillId="0" borderId="112" xfId="9" applyNumberFormat="1" applyBorder="1"/>
    <xf numFmtId="168" fontId="34" fillId="0" borderId="105" xfId="9" applyNumberFormat="1" applyFont="1" applyBorder="1" applyAlignment="1">
      <alignment horizontal="right" vertical="center"/>
    </xf>
    <xf numFmtId="168" fontId="34" fillId="0" borderId="96" xfId="9" applyNumberFormat="1" applyFont="1" applyBorder="1" applyAlignment="1">
      <alignment horizontal="right" vertical="center"/>
    </xf>
    <xf numFmtId="1" fontId="33" fillId="0" borderId="0" xfId="9" applyNumberFormat="1" applyBorder="1"/>
    <xf numFmtId="168" fontId="34" fillId="0" borderId="98" xfId="9" applyNumberFormat="1" applyFont="1" applyBorder="1" applyAlignment="1">
      <alignment horizontal="right" vertical="center"/>
    </xf>
    <xf numFmtId="168" fontId="37" fillId="0" borderId="113" xfId="7" applyNumberFormat="1" applyFont="1" applyBorder="1" applyAlignment="1">
      <alignment horizontal="right" vertical="center"/>
    </xf>
    <xf numFmtId="168" fontId="34" fillId="0" borderId="114" xfId="5" applyNumberFormat="1" applyFont="1" applyBorder="1" applyAlignment="1">
      <alignment horizontal="right" vertical="center"/>
    </xf>
    <xf numFmtId="1" fontId="28" fillId="2" borderId="115" xfId="0" applyNumberFormat="1" applyFont="1" applyFill="1" applyBorder="1" applyAlignment="1">
      <alignment horizontal="right" vertical="center"/>
    </xf>
    <xf numFmtId="1" fontId="33" fillId="0" borderId="43" xfId="9" applyNumberFormat="1" applyBorder="1"/>
    <xf numFmtId="168" fontId="34" fillId="0" borderId="109" xfId="9" applyNumberFormat="1" applyFont="1" applyBorder="1" applyAlignment="1">
      <alignment horizontal="right" vertical="center"/>
    </xf>
    <xf numFmtId="168" fontId="34" fillId="0" borderId="110" xfId="9" applyNumberFormat="1" applyFont="1" applyBorder="1" applyAlignment="1">
      <alignment horizontal="right" vertical="center"/>
    </xf>
    <xf numFmtId="0" fontId="28" fillId="2" borderId="102" xfId="0" applyFont="1" applyFill="1" applyBorder="1" applyAlignment="1">
      <alignment vertical="center" wrapText="1"/>
    </xf>
    <xf numFmtId="168" fontId="37" fillId="0" borderId="22" xfId="7" applyNumberFormat="1" applyFont="1" applyBorder="1" applyAlignment="1">
      <alignment horizontal="right" vertical="center"/>
    </xf>
    <xf numFmtId="168" fontId="30" fillId="2" borderId="111" xfId="0" applyNumberFormat="1" applyFont="1" applyFill="1" applyBorder="1" applyAlignment="1">
      <alignment vertical="center"/>
    </xf>
    <xf numFmtId="168" fontId="34" fillId="0" borderId="105" xfId="10" applyNumberFormat="1" applyFont="1" applyBorder="1" applyAlignment="1">
      <alignment horizontal="right" vertical="center"/>
    </xf>
    <xf numFmtId="168" fontId="34" fillId="0" borderId="96" xfId="10" applyNumberFormat="1" applyFont="1" applyBorder="1" applyAlignment="1">
      <alignment horizontal="right" vertical="center"/>
    </xf>
    <xf numFmtId="168" fontId="37" fillId="0" borderId="102" xfId="7" applyNumberFormat="1" applyFont="1" applyBorder="1" applyAlignment="1">
      <alignment horizontal="right" vertical="center"/>
    </xf>
    <xf numFmtId="168" fontId="34" fillId="0" borderId="98" xfId="10" applyNumberFormat="1" applyFont="1" applyBorder="1" applyAlignment="1">
      <alignment horizontal="right" vertical="center"/>
    </xf>
    <xf numFmtId="168" fontId="37" fillId="0" borderId="20" xfId="7" applyNumberFormat="1" applyFont="1" applyBorder="1" applyAlignment="1">
      <alignment horizontal="right" vertical="center"/>
    </xf>
    <xf numFmtId="168" fontId="33" fillId="0" borderId="15" xfId="10" applyNumberFormat="1" applyBorder="1"/>
    <xf numFmtId="168" fontId="30" fillId="2" borderId="115" xfId="0" applyNumberFormat="1" applyFont="1" applyFill="1" applyBorder="1" applyAlignment="1">
      <alignment vertical="center"/>
    </xf>
    <xf numFmtId="168" fontId="34" fillId="0" borderId="109" xfId="10" applyNumberFormat="1" applyFont="1" applyBorder="1" applyAlignment="1">
      <alignment horizontal="right" vertical="center"/>
    </xf>
    <xf numFmtId="168" fontId="34" fillId="0" borderId="110" xfId="10" applyNumberFormat="1" applyFont="1" applyBorder="1" applyAlignment="1">
      <alignment horizontal="right" vertical="center"/>
    </xf>
    <xf numFmtId="168" fontId="34" fillId="0" borderId="21" xfId="15" applyNumberFormat="1" applyFont="1" applyBorder="1" applyAlignment="1">
      <alignment horizontal="right" vertical="center"/>
    </xf>
    <xf numFmtId="168" fontId="34" fillId="0" borderId="69" xfId="15" applyNumberFormat="1" applyFont="1" applyBorder="1" applyAlignment="1">
      <alignment horizontal="right" vertical="center"/>
    </xf>
    <xf numFmtId="168" fontId="34" fillId="0" borderId="15" xfId="6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165" fontId="5" fillId="0" borderId="75" xfId="0" applyNumberFormat="1" applyFont="1" applyBorder="1" applyAlignment="1">
      <alignment horizontal="left" vertical="top"/>
    </xf>
    <xf numFmtId="165" fontId="5" fillId="0" borderId="58" xfId="0" applyNumberFormat="1" applyFont="1" applyBorder="1" applyAlignment="1">
      <alignment horizontal="left" vertical="top"/>
    </xf>
    <xf numFmtId="0" fontId="5" fillId="0" borderId="7" xfId="0" applyFont="1" applyBorder="1" applyAlignment="1">
      <alignment horizontal="left" vertical="center" wrapText="1"/>
    </xf>
    <xf numFmtId="165" fontId="5" fillId="0" borderId="59" xfId="0" applyNumberFormat="1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center"/>
    </xf>
    <xf numFmtId="168" fontId="34" fillId="0" borderId="12" xfId="15" applyNumberFormat="1" applyFont="1" applyBorder="1" applyAlignment="1">
      <alignment horizontal="right" vertical="center"/>
    </xf>
    <xf numFmtId="166" fontId="5" fillId="0" borderId="5" xfId="0" applyNumberFormat="1" applyFont="1" applyBorder="1" applyAlignment="1">
      <alignment horizontal="left" vertical="top"/>
    </xf>
  </cellXfs>
  <cellStyles count="16">
    <cellStyle name="Normal" xfId="0" builtinId="0"/>
    <cellStyle name="Normal 2" xfId="1" xr:uid="{9DF500E6-10BE-4BA7-9563-B03CBFFBD649}"/>
    <cellStyle name="Normal_Feuil10" xfId="5" xr:uid="{B77098B3-C426-4DA2-B60A-3399F69B474D}"/>
    <cellStyle name="Normal_Feuil13" xfId="6" xr:uid="{84016BC0-6280-4A7E-A8B6-438BEE5AE5A7}"/>
    <cellStyle name="Normal_Feuil8" xfId="3" xr:uid="{BABE2233-B6E2-44BA-9575-CCE7AD6CD1D4}"/>
    <cellStyle name="Normal_Feuil9" xfId="4" xr:uid="{3B4DAD8D-0D08-406C-9D91-7B1DAC17ED63}"/>
    <cellStyle name="Normal_Tab1" xfId="7" xr:uid="{0EE89930-D250-45E2-A227-5FEF9AF223E0}"/>
    <cellStyle name="Normal_Tab2" xfId="11" xr:uid="{FFADA0F3-ACDF-4B97-B0B5-368A7F31B9E3}"/>
    <cellStyle name="Normal_Tab3" xfId="12" xr:uid="{FC621DD8-E1C3-4E79-931F-33A581A1C179}"/>
    <cellStyle name="Normal_Tab4" xfId="13" xr:uid="{CCA4F403-95CF-4FFA-A332-B2DDE84BF887}"/>
    <cellStyle name="Normal_Tab5" xfId="8" xr:uid="{84178EFE-C242-4726-9631-C54DB303C1AC}"/>
    <cellStyle name="Normal_Tab5_1" xfId="14" xr:uid="{5FD2C08E-FDCE-4A11-8ECA-485D58CA7819}"/>
    <cellStyle name="Normal_Tab6" xfId="9" xr:uid="{ED156586-9893-4B1D-8D1D-2CA1CF971AD5}"/>
    <cellStyle name="Normal_Tab7" xfId="10" xr:uid="{9D1AB3F3-EF86-4B05-8C68-FB2B319B9CF3}"/>
    <cellStyle name="Normal_Tab8" xfId="15" xr:uid="{3FF5F36D-B8E5-41ED-8024-90F34D0A67AF}"/>
    <cellStyle name="Pourcentage 2" xfId="2" xr:uid="{CC9DB05C-DC7C-4C12-8201-9B0DB071917E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23"/>
  <sheetViews>
    <sheetView zoomScaleNormal="100" workbookViewId="0">
      <selection activeCell="L9" sqref="L9"/>
    </sheetView>
  </sheetViews>
  <sheetFormatPr baseColWidth="10" defaultRowHeight="12" customHeight="1"/>
  <cols>
    <col min="1" max="1" width="41.42578125" bestFit="1" customWidth="1"/>
    <col min="2" max="2" width="8.42578125" bestFit="1" customWidth="1"/>
    <col min="3" max="4" width="7" bestFit="1" customWidth="1"/>
    <col min="5" max="5" width="8.42578125" bestFit="1" customWidth="1"/>
    <col min="6" max="6" width="12.42578125" customWidth="1"/>
    <col min="7" max="7" width="6.85546875" bestFit="1" customWidth="1"/>
    <col min="8" max="9" width="23.140625" bestFit="1" customWidth="1"/>
    <col min="10" max="10" width="10.85546875" customWidth="1"/>
    <col min="11" max="11" width="10" bestFit="1" customWidth="1"/>
  </cols>
  <sheetData>
    <row r="1" spans="1:11" ht="42" customHeight="1">
      <c r="A1" s="197" t="s">
        <v>157</v>
      </c>
      <c r="B1" s="197"/>
      <c r="C1" s="197"/>
      <c r="D1" s="197"/>
      <c r="E1" s="198" t="s">
        <v>156</v>
      </c>
      <c r="F1" s="198"/>
      <c r="G1" s="198"/>
      <c r="H1" s="198"/>
      <c r="I1" s="6"/>
      <c r="J1" s="6"/>
      <c r="K1" s="1"/>
    </row>
    <row r="2" spans="1:11" ht="14.2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91" t="s">
        <v>42</v>
      </c>
      <c r="B3" s="201" t="s">
        <v>67</v>
      </c>
      <c r="C3" s="201"/>
      <c r="D3" s="201"/>
      <c r="E3" s="199" t="s">
        <v>66</v>
      </c>
      <c r="F3" s="199"/>
      <c r="G3" s="200"/>
      <c r="H3" s="194" t="s">
        <v>41</v>
      </c>
    </row>
    <row r="4" spans="1:11" ht="12.6" customHeight="1">
      <c r="A4" s="192"/>
      <c r="B4" s="12" t="s">
        <v>38</v>
      </c>
      <c r="C4" s="12" t="s">
        <v>40</v>
      </c>
      <c r="D4" s="66" t="s">
        <v>39</v>
      </c>
      <c r="E4" s="12" t="s">
        <v>38</v>
      </c>
      <c r="F4" s="12" t="s">
        <v>40</v>
      </c>
      <c r="G4" s="12" t="s">
        <v>39</v>
      </c>
      <c r="H4" s="195"/>
      <c r="I4" s="7"/>
    </row>
    <row r="5" spans="1:11" ht="12.6" customHeight="1" thickBot="1">
      <c r="A5" s="193"/>
      <c r="B5" s="55" t="s">
        <v>3</v>
      </c>
      <c r="C5" s="56" t="s">
        <v>1</v>
      </c>
      <c r="D5" s="57" t="s">
        <v>2</v>
      </c>
      <c r="E5" s="12" t="s">
        <v>3</v>
      </c>
      <c r="F5" s="56" t="s">
        <v>1</v>
      </c>
      <c r="G5" s="56" t="s">
        <v>2</v>
      </c>
      <c r="H5" s="196"/>
      <c r="I5" s="7"/>
    </row>
    <row r="6" spans="1:11" ht="15.75" thickTop="1">
      <c r="A6" s="52" t="s">
        <v>53</v>
      </c>
      <c r="B6" s="58">
        <f>(E6/$E$20)*100</f>
        <v>0.32786885245901637</v>
      </c>
      <c r="C6" s="59">
        <f>(F6/$F$20)*100</f>
        <v>0.40085760400857601</v>
      </c>
      <c r="D6" s="60">
        <f>(G6/$G$20)*100</f>
        <v>0.28727238620985357</v>
      </c>
      <c r="E6" s="184">
        <v>1904</v>
      </c>
      <c r="F6" s="260">
        <v>832</v>
      </c>
      <c r="G6" s="261">
        <v>1072</v>
      </c>
      <c r="H6" s="258" t="s">
        <v>24</v>
      </c>
    </row>
    <row r="7" spans="1:11" ht="15.75" customHeight="1">
      <c r="A7" s="53" t="s">
        <v>43</v>
      </c>
      <c r="B7" s="61">
        <f t="shared" ref="B7:B20" si="0">(E7/$E$20)*100</f>
        <v>9.7053657528585209</v>
      </c>
      <c r="C7" s="51">
        <f t="shared" ref="C7:C20" si="1">(F7/$F$20)*100</f>
        <v>2.2196526221965263</v>
      </c>
      <c r="D7" s="62">
        <f t="shared" ref="D7:D20" si="2">(G7/$G$20)*100</f>
        <v>13.868931973791753</v>
      </c>
      <c r="E7" s="185">
        <v>56361</v>
      </c>
      <c r="F7" s="262">
        <v>4607</v>
      </c>
      <c r="G7" s="263">
        <v>51754</v>
      </c>
      <c r="H7" s="259" t="s">
        <v>25</v>
      </c>
    </row>
    <row r="8" spans="1:11" ht="15">
      <c r="A8" s="53" t="s">
        <v>44</v>
      </c>
      <c r="B8" s="61">
        <f t="shared" si="0"/>
        <v>15.738565918170547</v>
      </c>
      <c r="C8" s="51">
        <f t="shared" si="1"/>
        <v>4.3145190431451903</v>
      </c>
      <c r="D8" s="62">
        <f t="shared" si="2"/>
        <v>22.092639984993234</v>
      </c>
      <c r="E8" s="185">
        <v>91397</v>
      </c>
      <c r="F8" s="262">
        <v>8955</v>
      </c>
      <c r="G8" s="263">
        <v>82442</v>
      </c>
      <c r="H8" s="259" t="s">
        <v>26</v>
      </c>
    </row>
    <row r="9" spans="1:11" ht="15">
      <c r="A9" s="53" t="s">
        <v>45</v>
      </c>
      <c r="B9" s="61">
        <f t="shared" si="0"/>
        <v>2.7209326353492216</v>
      </c>
      <c r="C9" s="51">
        <f t="shared" si="1"/>
        <v>2.2899954228999544</v>
      </c>
      <c r="D9" s="62">
        <f t="shared" si="2"/>
        <v>2.9606206369836401</v>
      </c>
      <c r="E9" s="185">
        <v>15801</v>
      </c>
      <c r="F9" s="262">
        <v>4753</v>
      </c>
      <c r="G9" s="263">
        <v>11048</v>
      </c>
      <c r="H9" s="259" t="s">
        <v>27</v>
      </c>
    </row>
    <row r="10" spans="1:11" ht="15">
      <c r="A10" s="53" t="s">
        <v>46</v>
      </c>
      <c r="B10" s="61">
        <f t="shared" si="0"/>
        <v>3.1636589061854252</v>
      </c>
      <c r="C10" s="51">
        <f t="shared" si="1"/>
        <v>2.9269350292693503</v>
      </c>
      <c r="D10" s="62">
        <f t="shared" si="2"/>
        <v>3.2953251242747847</v>
      </c>
      <c r="E10" s="185">
        <v>18372</v>
      </c>
      <c r="F10" s="262">
        <v>6075</v>
      </c>
      <c r="G10" s="263">
        <v>12297</v>
      </c>
      <c r="H10" s="259" t="s">
        <v>28</v>
      </c>
    </row>
    <row r="11" spans="1:11" ht="15">
      <c r="A11" s="53" t="s">
        <v>54</v>
      </c>
      <c r="B11" s="61">
        <f t="shared" si="0"/>
        <v>4.6168549386967905</v>
      </c>
      <c r="C11" s="51">
        <f t="shared" si="1"/>
        <v>2.3675652236756521</v>
      </c>
      <c r="D11" s="62">
        <f t="shared" si="2"/>
        <v>5.8679136574973532</v>
      </c>
      <c r="E11" s="185">
        <v>26811</v>
      </c>
      <c r="F11" s="262">
        <v>4914</v>
      </c>
      <c r="G11" s="263">
        <v>21897</v>
      </c>
      <c r="H11" s="259" t="s">
        <v>29</v>
      </c>
    </row>
    <row r="12" spans="1:11" ht="15">
      <c r="A12" s="53" t="s">
        <v>55</v>
      </c>
      <c r="B12" s="61">
        <f t="shared" si="0"/>
        <v>0.94951095192175228</v>
      </c>
      <c r="C12" s="51">
        <f t="shared" si="1"/>
        <v>0.60947700609477007</v>
      </c>
      <c r="D12" s="62">
        <f t="shared" si="2"/>
        <v>1.1386384039231974</v>
      </c>
      <c r="E12" s="185">
        <v>5514</v>
      </c>
      <c r="F12" s="262">
        <v>1265</v>
      </c>
      <c r="G12" s="263">
        <v>4249</v>
      </c>
      <c r="H12" s="259" t="s">
        <v>30</v>
      </c>
    </row>
    <row r="13" spans="1:11" ht="15">
      <c r="A13" s="53" t="s">
        <v>47</v>
      </c>
      <c r="B13" s="61">
        <f t="shared" si="0"/>
        <v>2.890205262432842</v>
      </c>
      <c r="C13" s="51">
        <f t="shared" si="1"/>
        <v>3.0801474308014742</v>
      </c>
      <c r="D13" s="62">
        <f t="shared" si="2"/>
        <v>2.7845591092412203</v>
      </c>
      <c r="E13" s="185">
        <v>16784</v>
      </c>
      <c r="F13" s="262">
        <v>6393</v>
      </c>
      <c r="G13" s="263">
        <v>10391</v>
      </c>
      <c r="H13" s="259" t="s">
        <v>31</v>
      </c>
    </row>
    <row r="14" spans="1:11" ht="15">
      <c r="A14" s="53" t="s">
        <v>48</v>
      </c>
      <c r="B14" s="61">
        <f t="shared" si="0"/>
        <v>12.484846397575424</v>
      </c>
      <c r="C14" s="51">
        <f t="shared" si="1"/>
        <v>21.278215412782153</v>
      </c>
      <c r="D14" s="62">
        <f t="shared" si="2"/>
        <v>7.593959776506372</v>
      </c>
      <c r="E14" s="185">
        <v>72502</v>
      </c>
      <c r="F14" s="262">
        <v>44164</v>
      </c>
      <c r="G14" s="263">
        <v>28338</v>
      </c>
      <c r="H14" s="259" t="s">
        <v>32</v>
      </c>
    </row>
    <row r="15" spans="1:11" ht="15">
      <c r="A15" s="53" t="s">
        <v>49</v>
      </c>
      <c r="B15" s="61">
        <f t="shared" si="0"/>
        <v>32.41062818570051</v>
      </c>
      <c r="C15" s="51">
        <f t="shared" si="1"/>
        <v>45.263665052636647</v>
      </c>
      <c r="D15" s="62">
        <f t="shared" si="2"/>
        <v>25.261747484356782</v>
      </c>
      <c r="E15" s="185">
        <v>188215</v>
      </c>
      <c r="F15" s="262">
        <v>93947</v>
      </c>
      <c r="G15" s="263">
        <v>94268</v>
      </c>
      <c r="H15" s="259" t="s">
        <v>33</v>
      </c>
    </row>
    <row r="16" spans="1:11" ht="15">
      <c r="A16" s="53" t="s">
        <v>56</v>
      </c>
      <c r="B16" s="61">
        <f t="shared" si="0"/>
        <v>6.3534922165587551</v>
      </c>
      <c r="C16" s="51">
        <f t="shared" si="1"/>
        <v>8.2488978824889791</v>
      </c>
      <c r="D16" s="62">
        <f t="shared" si="2"/>
        <v>5.2992644004662814</v>
      </c>
      <c r="E16" s="185">
        <v>36896</v>
      </c>
      <c r="F16" s="262">
        <v>17121</v>
      </c>
      <c r="G16" s="263">
        <v>19775</v>
      </c>
      <c r="H16" s="259" t="s">
        <v>34</v>
      </c>
    </row>
    <row r="17" spans="1:8" ht="15">
      <c r="A17" s="53" t="s">
        <v>50</v>
      </c>
      <c r="B17" s="61">
        <f t="shared" si="0"/>
        <v>1.1719933875189419</v>
      </c>
      <c r="C17" s="51">
        <f t="shared" si="1"/>
        <v>1.9031100190311001</v>
      </c>
      <c r="D17" s="62">
        <f t="shared" si="2"/>
        <v>0.76534508863371431</v>
      </c>
      <c r="E17" s="185">
        <v>6806</v>
      </c>
      <c r="F17" s="262">
        <v>3950</v>
      </c>
      <c r="G17" s="263">
        <v>2856</v>
      </c>
      <c r="H17" s="259" t="s">
        <v>35</v>
      </c>
    </row>
    <row r="18" spans="1:8" ht="15">
      <c r="A18" s="53" t="s">
        <v>148</v>
      </c>
      <c r="B18" s="61">
        <f t="shared" si="0"/>
        <v>1.1973067915690867</v>
      </c>
      <c r="C18" s="51">
        <f t="shared" si="1"/>
        <v>0.56707860567078605</v>
      </c>
      <c r="D18" s="62">
        <f t="shared" si="2"/>
        <v>1.5478407674889123</v>
      </c>
      <c r="E18" s="185">
        <v>6953</v>
      </c>
      <c r="F18" s="262">
        <v>1177</v>
      </c>
      <c r="G18" s="263">
        <v>5776</v>
      </c>
      <c r="H18" s="259" t="s">
        <v>155</v>
      </c>
    </row>
    <row r="19" spans="1:8" ht="15.75" thickBot="1">
      <c r="A19" s="54" t="s">
        <v>52</v>
      </c>
      <c r="B19" s="110">
        <f t="shared" si="0"/>
        <v>7.3412315745970513</v>
      </c>
      <c r="C19" s="111">
        <f t="shared" si="1"/>
        <v>5.004456650044566</v>
      </c>
      <c r="D19" s="112">
        <f t="shared" si="2"/>
        <v>8.6409497139335141</v>
      </c>
      <c r="E19" s="185">
        <v>42632</v>
      </c>
      <c r="F19" s="262">
        <v>10387</v>
      </c>
      <c r="G19" s="263">
        <v>32245</v>
      </c>
      <c r="H19" s="259" t="s">
        <v>37</v>
      </c>
    </row>
    <row r="20" spans="1:8" ht="13.5" thickBot="1">
      <c r="A20" s="63" t="s">
        <v>70</v>
      </c>
      <c r="B20" s="121">
        <f t="shared" si="0"/>
        <v>100</v>
      </c>
      <c r="C20" s="65">
        <f t="shared" si="1"/>
        <v>100</v>
      </c>
      <c r="D20" s="64">
        <f t="shared" si="2"/>
        <v>100</v>
      </c>
      <c r="E20" s="186">
        <v>580720</v>
      </c>
      <c r="F20" s="264">
        <v>207555</v>
      </c>
      <c r="G20" s="265">
        <v>373165</v>
      </c>
      <c r="H20" s="109" t="s">
        <v>38</v>
      </c>
    </row>
    <row r="21" spans="1:8">
      <c r="F21" s="50"/>
    </row>
    <row r="22" spans="1:8" ht="12" customHeight="1">
      <c r="B22" s="49"/>
    </row>
    <row r="23" spans="1:8" ht="12" customHeight="1">
      <c r="A23" s="190"/>
      <c r="B23" s="190"/>
      <c r="C23" s="190"/>
      <c r="D23" s="190"/>
      <c r="E23" s="190"/>
    </row>
  </sheetData>
  <mergeCells count="7">
    <mergeCell ref="A23:E23"/>
    <mergeCell ref="A3:A5"/>
    <mergeCell ref="H3:H5"/>
    <mergeCell ref="A1:D1"/>
    <mergeCell ref="E1:H1"/>
    <mergeCell ref="E3:G3"/>
    <mergeCell ref="B3:D3"/>
  </mergeCells>
  <pageMargins left="0.05" right="0.05" top="0.5" bottom="0.5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K19"/>
  <sheetViews>
    <sheetView zoomScaleNormal="100" workbookViewId="0">
      <selection activeCell="E17" sqref="E17:H17"/>
    </sheetView>
  </sheetViews>
  <sheetFormatPr baseColWidth="10" defaultRowHeight="12" customHeight="1"/>
  <cols>
    <col min="1" max="1" width="13.42578125" bestFit="1" customWidth="1"/>
    <col min="2" max="2" width="11" bestFit="1" customWidth="1"/>
    <col min="3" max="4" width="7.85546875" bestFit="1" customWidth="1"/>
    <col min="5" max="5" width="8.28515625" bestFit="1" customWidth="1"/>
    <col min="6" max="6" width="9.42578125" customWidth="1"/>
    <col min="7" max="7" width="6.7109375" bestFit="1" customWidth="1"/>
    <col min="8" max="8" width="10.42578125" bestFit="1" customWidth="1"/>
    <col min="9" max="10" width="8" customWidth="1"/>
    <col min="11" max="11" width="10" customWidth="1"/>
  </cols>
  <sheetData>
    <row r="1" spans="1:11">
      <c r="A1" s="9"/>
      <c r="B1" s="9"/>
      <c r="C1" s="9"/>
      <c r="D1" s="9"/>
      <c r="E1" s="9"/>
      <c r="F1" s="9"/>
      <c r="G1" s="9"/>
      <c r="H1" s="9"/>
    </row>
    <row r="2" spans="1:11" ht="63" customHeight="1">
      <c r="A2" s="205" t="s">
        <v>159</v>
      </c>
      <c r="B2" s="205"/>
      <c r="C2" s="205"/>
      <c r="D2" s="10"/>
      <c r="E2" s="206" t="s">
        <v>158</v>
      </c>
      <c r="F2" s="206"/>
      <c r="G2" s="206"/>
      <c r="H2" s="206"/>
      <c r="I2" s="1"/>
      <c r="K2" s="1"/>
    </row>
    <row r="3" spans="1:11" ht="14.25">
      <c r="A3" s="11"/>
      <c r="B3" s="10"/>
      <c r="C3" s="10"/>
      <c r="D3" s="10"/>
      <c r="E3" s="10"/>
      <c r="F3" s="10"/>
      <c r="G3" s="10"/>
      <c r="H3" s="10"/>
      <c r="I3" s="1"/>
      <c r="J3" s="1"/>
    </row>
    <row r="4" spans="1:11" ht="12.75">
      <c r="A4" s="207" t="s">
        <v>71</v>
      </c>
      <c r="B4" s="201" t="s">
        <v>67</v>
      </c>
      <c r="C4" s="201"/>
      <c r="D4" s="201"/>
      <c r="E4" s="202" t="s">
        <v>66</v>
      </c>
      <c r="F4" s="203"/>
      <c r="G4" s="204"/>
      <c r="H4" s="207" t="s">
        <v>72</v>
      </c>
    </row>
    <row r="5" spans="1:11" ht="12.75">
      <c r="A5" s="208"/>
      <c r="B5" s="48" t="s">
        <v>38</v>
      </c>
      <c r="C5" s="12" t="s">
        <v>40</v>
      </c>
      <c r="D5" s="12" t="s">
        <v>39</v>
      </c>
      <c r="E5" s="12" t="s">
        <v>38</v>
      </c>
      <c r="F5" s="12" t="s">
        <v>40</v>
      </c>
      <c r="G5" s="12" t="s">
        <v>39</v>
      </c>
      <c r="H5" s="208"/>
    </row>
    <row r="6" spans="1:11" ht="13.5" thickBot="1">
      <c r="A6" s="209"/>
      <c r="B6" s="48" t="s">
        <v>3</v>
      </c>
      <c r="C6" s="13" t="s">
        <v>1</v>
      </c>
      <c r="D6" s="13" t="s">
        <v>2</v>
      </c>
      <c r="E6" s="12" t="s">
        <v>3</v>
      </c>
      <c r="F6" s="13" t="s">
        <v>1</v>
      </c>
      <c r="G6" s="13" t="s">
        <v>2</v>
      </c>
      <c r="H6" s="209"/>
    </row>
    <row r="7" spans="1:11" ht="13.5" thickTop="1">
      <c r="A7" s="23" t="s">
        <v>68</v>
      </c>
      <c r="B7" s="70">
        <f>(E7/$E$17)*100</f>
        <v>3.8584860173577629</v>
      </c>
      <c r="C7" s="69">
        <f>(F7/$F$17)*100</f>
        <v>1.0055166100551662</v>
      </c>
      <c r="D7" s="69">
        <f>(G7/$G$17)*100</f>
        <v>5.4453123953211042</v>
      </c>
      <c r="E7" s="124">
        <v>22407</v>
      </c>
      <c r="F7" s="123">
        <v>2087</v>
      </c>
      <c r="G7" s="122">
        <v>20320</v>
      </c>
      <c r="H7" s="25" t="s">
        <v>57</v>
      </c>
    </row>
    <row r="8" spans="1:11" ht="12.75">
      <c r="A8" s="24" t="s">
        <v>4</v>
      </c>
      <c r="B8" s="70">
        <f t="shared" ref="B8:B17" si="0">(E8/$E$17)*100</f>
        <v>9.7429053588648582</v>
      </c>
      <c r="C8" s="69">
        <f t="shared" ref="C8:C17" si="1">(F8/$F$17)*100</f>
        <v>8.3404398834043985</v>
      </c>
      <c r="D8" s="69">
        <f t="shared" ref="D8:D17" si="2">(G8/$G$17)*100</f>
        <v>10.522959012769151</v>
      </c>
      <c r="E8" s="127">
        <v>56579</v>
      </c>
      <c r="F8" s="126">
        <v>17311</v>
      </c>
      <c r="G8" s="125">
        <v>39268</v>
      </c>
      <c r="H8" s="25" t="s">
        <v>58</v>
      </c>
    </row>
    <row r="9" spans="1:11" ht="12.75">
      <c r="A9" s="24" t="s">
        <v>5</v>
      </c>
      <c r="B9" s="70">
        <f t="shared" si="0"/>
        <v>13.96731643477063</v>
      </c>
      <c r="C9" s="69">
        <f t="shared" si="1"/>
        <v>17.730240177302399</v>
      </c>
      <c r="D9" s="69">
        <f t="shared" si="2"/>
        <v>11.874371926627632</v>
      </c>
      <c r="E9" s="127">
        <v>81111</v>
      </c>
      <c r="F9" s="126">
        <v>36800</v>
      </c>
      <c r="G9" s="125">
        <v>44311</v>
      </c>
      <c r="H9" s="25" t="s">
        <v>59</v>
      </c>
    </row>
    <row r="10" spans="1:11" ht="12.75">
      <c r="A10" s="24" t="s">
        <v>6</v>
      </c>
      <c r="B10" s="70">
        <f t="shared" si="0"/>
        <v>16.10810717729715</v>
      </c>
      <c r="C10" s="69">
        <f t="shared" si="1"/>
        <v>19.696465996964658</v>
      </c>
      <c r="D10" s="69">
        <f t="shared" si="2"/>
        <v>14.112255972559057</v>
      </c>
      <c r="E10" s="127">
        <v>93543</v>
      </c>
      <c r="F10" s="126">
        <v>40881</v>
      </c>
      <c r="G10" s="125">
        <v>52662</v>
      </c>
      <c r="H10" s="25" t="s">
        <v>60</v>
      </c>
    </row>
    <row r="11" spans="1:11" ht="12.75">
      <c r="A11" s="24" t="s">
        <v>7</v>
      </c>
      <c r="B11" s="70">
        <f t="shared" si="0"/>
        <v>17.414760986361756</v>
      </c>
      <c r="C11" s="69">
        <f t="shared" si="1"/>
        <v>18.557008985570089</v>
      </c>
      <c r="D11" s="69">
        <f t="shared" si="2"/>
        <v>16.779440729971995</v>
      </c>
      <c r="E11" s="127">
        <v>101131</v>
      </c>
      <c r="F11" s="126">
        <v>38516</v>
      </c>
      <c r="G11" s="125">
        <v>62615</v>
      </c>
      <c r="H11" s="25" t="s">
        <v>61</v>
      </c>
    </row>
    <row r="12" spans="1:11" ht="12.75">
      <c r="A12" s="24" t="s">
        <v>8</v>
      </c>
      <c r="B12" s="70">
        <f t="shared" si="0"/>
        <v>15.962425953988152</v>
      </c>
      <c r="C12" s="69">
        <f t="shared" si="1"/>
        <v>15.861819758618198</v>
      </c>
      <c r="D12" s="69">
        <f t="shared" si="2"/>
        <v>16.018383288893652</v>
      </c>
      <c r="E12" s="127">
        <v>92697</v>
      </c>
      <c r="F12" s="126">
        <v>32922</v>
      </c>
      <c r="G12" s="125">
        <v>59775</v>
      </c>
      <c r="H12" s="25" t="s">
        <v>62</v>
      </c>
    </row>
    <row r="13" spans="1:11" ht="12.75">
      <c r="A13" s="24" t="s">
        <v>9</v>
      </c>
      <c r="B13" s="70">
        <f t="shared" si="0"/>
        <v>12.03781512605042</v>
      </c>
      <c r="C13" s="69">
        <f t="shared" si="1"/>
        <v>11.333863313338634</v>
      </c>
      <c r="D13" s="69">
        <f t="shared" si="2"/>
        <v>12.429354307075959</v>
      </c>
      <c r="E13" s="127">
        <v>69906</v>
      </c>
      <c r="F13" s="126">
        <v>23524</v>
      </c>
      <c r="G13" s="125">
        <v>46382</v>
      </c>
      <c r="H13" s="25" t="s">
        <v>63</v>
      </c>
    </row>
    <row r="14" spans="1:11" ht="12.75">
      <c r="A14" s="24" t="s">
        <v>10</v>
      </c>
      <c r="B14" s="70">
        <f t="shared" si="0"/>
        <v>7.698374431739909</v>
      </c>
      <c r="C14" s="69">
        <f t="shared" si="1"/>
        <v>6.9552648695526491</v>
      </c>
      <c r="D14" s="69">
        <f t="shared" si="2"/>
        <v>8.1116932188174129</v>
      </c>
      <c r="E14" s="127">
        <v>44706</v>
      </c>
      <c r="F14" s="126">
        <v>14436</v>
      </c>
      <c r="G14" s="125">
        <v>30270</v>
      </c>
      <c r="H14" s="25" t="s">
        <v>64</v>
      </c>
    </row>
    <row r="15" spans="1:11" ht="12.75">
      <c r="A15" s="26" t="s">
        <v>69</v>
      </c>
      <c r="B15" s="70">
        <f t="shared" si="0"/>
        <v>0.35817605730816915</v>
      </c>
      <c r="C15" s="69">
        <f t="shared" si="1"/>
        <v>0.18838380188383802</v>
      </c>
      <c r="D15" s="69">
        <f t="shared" si="2"/>
        <v>0.45261479506384572</v>
      </c>
      <c r="E15" s="127">
        <v>2080</v>
      </c>
      <c r="F15" s="126">
        <v>391</v>
      </c>
      <c r="G15" s="125">
        <v>1689</v>
      </c>
      <c r="H15" s="25" t="s">
        <v>65</v>
      </c>
    </row>
    <row r="16" spans="1:11" ht="13.5" thickBot="1">
      <c r="A16" s="67" t="s">
        <v>78</v>
      </c>
      <c r="B16" s="72">
        <f t="shared" si="0"/>
        <v>2.8516324562611928</v>
      </c>
      <c r="C16" s="73">
        <f t="shared" si="1"/>
        <v>0.33099660330996605</v>
      </c>
      <c r="D16" s="73">
        <f t="shared" si="2"/>
        <v>4.2536143529001915</v>
      </c>
      <c r="E16" s="127">
        <v>16560</v>
      </c>
      <c r="F16" s="126">
        <v>687</v>
      </c>
      <c r="G16" s="125">
        <v>15873</v>
      </c>
      <c r="H16" s="25" t="s">
        <v>154</v>
      </c>
    </row>
    <row r="17" spans="1:8" ht="13.5" thickBot="1">
      <c r="A17" s="71" t="s">
        <v>70</v>
      </c>
      <c r="B17" s="74">
        <f t="shared" si="0"/>
        <v>100</v>
      </c>
      <c r="C17" s="75">
        <f t="shared" si="1"/>
        <v>100</v>
      </c>
      <c r="D17" s="128">
        <f t="shared" si="2"/>
        <v>100</v>
      </c>
      <c r="E17" s="129">
        <v>580720</v>
      </c>
      <c r="F17" s="130">
        <v>207555</v>
      </c>
      <c r="G17" s="131">
        <v>373165</v>
      </c>
      <c r="H17" s="68" t="s">
        <v>38</v>
      </c>
    </row>
    <row r="18" spans="1:8" ht="12" customHeight="1">
      <c r="B18" s="4"/>
      <c r="C18" s="4"/>
      <c r="D18" s="4"/>
      <c r="E18" s="4"/>
      <c r="F18" s="4"/>
      <c r="G18" s="4"/>
    </row>
    <row r="19" spans="1:8" ht="12" customHeight="1">
      <c r="B19" s="4"/>
      <c r="C19" s="4"/>
      <c r="D19" s="4"/>
      <c r="E19" s="4"/>
      <c r="F19" s="4"/>
      <c r="G19" s="4"/>
    </row>
  </sheetData>
  <mergeCells count="6">
    <mergeCell ref="E4:G4"/>
    <mergeCell ref="A2:C2"/>
    <mergeCell ref="E2:H2"/>
    <mergeCell ref="A4:A6"/>
    <mergeCell ref="H4:H6"/>
    <mergeCell ref="B4:D4"/>
  </mergeCells>
  <pageMargins left="0.05" right="0.05" top="0.5" bottom="0.5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K17"/>
  <sheetViews>
    <sheetView zoomScaleNormal="100" workbookViewId="0">
      <selection activeCell="F29" sqref="F29"/>
    </sheetView>
  </sheetViews>
  <sheetFormatPr baseColWidth="10" defaultRowHeight="12" customHeight="1"/>
  <cols>
    <col min="1" max="1" width="15.42578125" bestFit="1" customWidth="1"/>
    <col min="2" max="2" width="8.42578125" bestFit="1" customWidth="1"/>
    <col min="3" max="4" width="7" bestFit="1" customWidth="1"/>
    <col min="5" max="5" width="8.42578125" bestFit="1" customWidth="1"/>
    <col min="6" max="6" width="11.28515625" customWidth="1"/>
    <col min="7" max="7" width="6.85546875" bestFit="1" customWidth="1"/>
    <col min="8" max="8" width="10.140625" bestFit="1" customWidth="1"/>
    <col min="9" max="10" width="8" customWidth="1"/>
    <col min="11" max="11" width="10" customWidth="1"/>
  </cols>
  <sheetData>
    <row r="1" spans="1:11"/>
    <row r="2" spans="1:11">
      <c r="A2" s="8"/>
      <c r="B2" s="8"/>
      <c r="C2" s="8"/>
      <c r="D2" s="8"/>
      <c r="E2" s="8"/>
      <c r="F2" s="8"/>
      <c r="G2" s="8"/>
      <c r="H2" s="8"/>
    </row>
    <row r="3" spans="1:11" ht="58.5" customHeight="1">
      <c r="A3" s="210" t="s">
        <v>161</v>
      </c>
      <c r="B3" s="210"/>
      <c r="C3" s="210"/>
      <c r="D3" s="86"/>
      <c r="E3" s="86"/>
      <c r="F3" s="211" t="s">
        <v>160</v>
      </c>
      <c r="G3" s="211"/>
      <c r="H3" s="211"/>
      <c r="I3" s="3"/>
      <c r="K3" s="1"/>
    </row>
    <row r="4" spans="1:11" ht="12.75">
      <c r="A4" s="14" t="s">
        <v>0</v>
      </c>
      <c r="B4" s="15"/>
      <c r="C4" s="15"/>
      <c r="D4" s="15"/>
      <c r="E4" s="15"/>
      <c r="F4" s="15"/>
      <c r="G4" s="15"/>
      <c r="H4" s="15"/>
      <c r="I4" s="4"/>
    </row>
    <row r="5" spans="1:11" ht="12.75">
      <c r="A5" s="212" t="s">
        <v>79</v>
      </c>
      <c r="B5" s="201" t="s">
        <v>67</v>
      </c>
      <c r="C5" s="201"/>
      <c r="D5" s="201"/>
      <c r="E5" s="201" t="s">
        <v>66</v>
      </c>
      <c r="F5" s="201"/>
      <c r="G5" s="201"/>
      <c r="H5" s="215" t="s">
        <v>80</v>
      </c>
    </row>
    <row r="6" spans="1:11" ht="12.75">
      <c r="A6" s="213"/>
      <c r="B6" s="12" t="s">
        <v>38</v>
      </c>
      <c r="C6" s="12" t="s">
        <v>40</v>
      </c>
      <c r="D6" s="12" t="s">
        <v>39</v>
      </c>
      <c r="E6" s="12" t="s">
        <v>38</v>
      </c>
      <c r="F6" s="12" t="s">
        <v>40</v>
      </c>
      <c r="G6" s="12" t="s">
        <v>39</v>
      </c>
      <c r="H6" s="216"/>
    </row>
    <row r="7" spans="1:11" ht="13.5" thickBot="1">
      <c r="A7" s="214"/>
      <c r="B7" s="12" t="s">
        <v>3</v>
      </c>
      <c r="C7" s="56" t="s">
        <v>1</v>
      </c>
      <c r="D7" s="56" t="s">
        <v>2</v>
      </c>
      <c r="E7" s="55" t="s">
        <v>3</v>
      </c>
      <c r="F7" s="56" t="s">
        <v>1</v>
      </c>
      <c r="G7" s="56" t="s">
        <v>2</v>
      </c>
      <c r="H7" s="217"/>
    </row>
    <row r="8" spans="1:11" ht="13.5" thickTop="1">
      <c r="A8" s="27" t="s">
        <v>11</v>
      </c>
      <c r="B8" s="80">
        <f>(E8/$E$13)*100</f>
        <v>35.804001928640311</v>
      </c>
      <c r="C8" s="77">
        <f>(F8/$F$13)*100</f>
        <v>36.075738960757391</v>
      </c>
      <c r="D8" s="77">
        <f>(G8/$G$13)*100</f>
        <v>35.652861334798281</v>
      </c>
      <c r="E8" s="136">
        <v>207921</v>
      </c>
      <c r="F8" s="135">
        <v>74877</v>
      </c>
      <c r="G8" s="134">
        <v>133044</v>
      </c>
      <c r="H8" s="76" t="s">
        <v>73</v>
      </c>
      <c r="I8" s="4"/>
    </row>
    <row r="9" spans="1:11" ht="12.75">
      <c r="A9" s="28" t="s">
        <v>12</v>
      </c>
      <c r="B9" s="80">
        <f t="shared" ref="B9:B13" si="0">(E9/$E$13)*100</f>
        <v>62.529962804794046</v>
      </c>
      <c r="C9" s="78">
        <f t="shared" ref="C9:C13" si="1">(F9/$F$13)*100</f>
        <v>61.201127412011267</v>
      </c>
      <c r="D9" s="78">
        <f t="shared" ref="D9:D13" si="2">(G9/$G$13)*100</f>
        <v>63.26906328299814</v>
      </c>
      <c r="E9" s="139">
        <v>363124</v>
      </c>
      <c r="F9" s="138">
        <v>127026</v>
      </c>
      <c r="G9" s="137">
        <v>236098</v>
      </c>
      <c r="H9" s="76" t="s">
        <v>74</v>
      </c>
      <c r="I9" s="4"/>
    </row>
    <row r="10" spans="1:11" ht="12.75">
      <c r="A10" s="28" t="s">
        <v>13</v>
      </c>
      <c r="B10" s="80">
        <f t="shared" si="0"/>
        <v>0.33871745419479266</v>
      </c>
      <c r="C10" s="78">
        <f t="shared" si="1"/>
        <v>0.84844980848449802</v>
      </c>
      <c r="D10" s="78">
        <f t="shared" si="2"/>
        <v>5.5203462275400954E-2</v>
      </c>
      <c r="E10" s="139">
        <v>1967</v>
      </c>
      <c r="F10" s="138">
        <v>1761</v>
      </c>
      <c r="G10" s="137">
        <v>206</v>
      </c>
      <c r="H10" s="76" t="s">
        <v>75</v>
      </c>
      <c r="I10" s="4"/>
    </row>
    <row r="11" spans="1:11" ht="12.75">
      <c r="A11" s="28" t="s">
        <v>153</v>
      </c>
      <c r="B11" s="80">
        <f t="shared" si="0"/>
        <v>0.58238049318087892</v>
      </c>
      <c r="C11" s="78">
        <f t="shared" si="1"/>
        <v>1.3668666136686662</v>
      </c>
      <c r="D11" s="78">
        <f t="shared" si="2"/>
        <v>0.14604799485482292</v>
      </c>
      <c r="E11" s="139">
        <v>3382</v>
      </c>
      <c r="F11" s="138">
        <v>2837</v>
      </c>
      <c r="G11" s="137">
        <v>545</v>
      </c>
      <c r="H11" s="76" t="s">
        <v>76</v>
      </c>
      <c r="I11" s="4"/>
    </row>
    <row r="12" spans="1:11" ht="13.5" thickBot="1">
      <c r="A12" s="29" t="s">
        <v>78</v>
      </c>
      <c r="B12" s="82">
        <f t="shared" si="0"/>
        <v>0.74493731918997108</v>
      </c>
      <c r="C12" s="83">
        <f t="shared" si="1"/>
        <v>0.50781720507817207</v>
      </c>
      <c r="D12" s="83">
        <f t="shared" si="2"/>
        <v>0.87682392507335893</v>
      </c>
      <c r="E12" s="139">
        <v>4326</v>
      </c>
      <c r="F12" s="138">
        <v>1054</v>
      </c>
      <c r="G12" s="137">
        <v>3272</v>
      </c>
      <c r="H12" s="76" t="s">
        <v>77</v>
      </c>
      <c r="I12" s="4"/>
    </row>
    <row r="13" spans="1:11" ht="13.5" thickBot="1">
      <c r="A13" s="81" t="s">
        <v>70</v>
      </c>
      <c r="B13" s="85">
        <f t="shared" si="0"/>
        <v>100</v>
      </c>
      <c r="C13" s="84">
        <f t="shared" si="1"/>
        <v>100</v>
      </c>
      <c r="D13" s="84">
        <f t="shared" si="2"/>
        <v>100</v>
      </c>
      <c r="E13" s="140">
        <v>580720</v>
      </c>
      <c r="F13" s="141">
        <v>207555</v>
      </c>
      <c r="G13" s="142">
        <v>373165</v>
      </c>
      <c r="H13" s="109" t="s">
        <v>38</v>
      </c>
      <c r="I13" s="4"/>
    </row>
    <row r="14" spans="1:11" ht="12.75">
      <c r="B14" s="4"/>
      <c r="C14" s="4"/>
      <c r="D14" s="4"/>
      <c r="E14" s="4"/>
      <c r="F14" s="4"/>
      <c r="G14" s="4"/>
    </row>
    <row r="15" spans="1:11" ht="12" customHeight="1">
      <c r="B15" s="4"/>
      <c r="C15" s="4"/>
      <c r="D15" s="4"/>
      <c r="E15" s="4"/>
      <c r="F15" s="4"/>
      <c r="G15" s="4"/>
    </row>
    <row r="16" spans="1:11" ht="12" customHeight="1">
      <c r="B16" s="4"/>
      <c r="C16" s="4"/>
      <c r="D16" s="4"/>
      <c r="E16" s="4"/>
      <c r="F16" s="4"/>
      <c r="G16" s="4"/>
    </row>
    <row r="17" spans="2:7" ht="12" customHeight="1">
      <c r="B17" s="4"/>
      <c r="C17" s="4"/>
      <c r="D17" s="4"/>
      <c r="E17" s="4"/>
      <c r="F17" s="4"/>
      <c r="G17" s="4"/>
    </row>
  </sheetData>
  <mergeCells count="6">
    <mergeCell ref="B5:D5"/>
    <mergeCell ref="E5:G5"/>
    <mergeCell ref="A3:C3"/>
    <mergeCell ref="F3:H3"/>
    <mergeCell ref="A5:A7"/>
    <mergeCell ref="H5:H7"/>
  </mergeCells>
  <pageMargins left="0.05" right="0.05" top="0.5" bottom="0.5" header="0" footer="0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K20"/>
  <sheetViews>
    <sheetView zoomScaleNormal="100" workbookViewId="0">
      <selection activeCell="E25" sqref="E25"/>
    </sheetView>
  </sheetViews>
  <sheetFormatPr baseColWidth="10" defaultRowHeight="12" customHeight="1"/>
  <cols>
    <col min="1" max="1" width="48.140625" customWidth="1"/>
    <col min="2" max="2" width="9.42578125" bestFit="1" customWidth="1"/>
    <col min="3" max="4" width="13" customWidth="1"/>
    <col min="5" max="5" width="12.7109375" bestFit="1" customWidth="1"/>
    <col min="6" max="7" width="12" customWidth="1"/>
    <col min="8" max="8" width="12.42578125" bestFit="1" customWidth="1"/>
    <col min="9" max="10" width="8" customWidth="1"/>
    <col min="11" max="11" width="10" customWidth="1"/>
  </cols>
  <sheetData>
    <row r="1" spans="1:11"/>
    <row r="2" spans="1:11"/>
    <row r="3" spans="1:11" ht="41.1" customHeight="1">
      <c r="A3" s="210" t="s">
        <v>163</v>
      </c>
      <c r="B3" s="210"/>
      <c r="C3" s="210"/>
      <c r="D3" s="210"/>
      <c r="E3" s="218" t="s">
        <v>162</v>
      </c>
      <c r="F3" s="218"/>
      <c r="G3" s="218"/>
      <c r="H3" s="218"/>
      <c r="I3" s="3"/>
      <c r="K3" s="1"/>
    </row>
    <row r="4" spans="1:11" ht="12.75">
      <c r="A4" s="212" t="s">
        <v>95</v>
      </c>
      <c r="B4" s="201" t="s">
        <v>67</v>
      </c>
      <c r="C4" s="201"/>
      <c r="D4" s="201"/>
      <c r="E4" s="201" t="s">
        <v>66</v>
      </c>
      <c r="F4" s="201"/>
      <c r="G4" s="201"/>
      <c r="H4" s="215" t="s">
        <v>96</v>
      </c>
    </row>
    <row r="5" spans="1:11" ht="12.75">
      <c r="A5" s="213"/>
      <c r="B5" s="12" t="s">
        <v>38</v>
      </c>
      <c r="C5" s="12" t="s">
        <v>40</v>
      </c>
      <c r="D5" s="12" t="s">
        <v>39</v>
      </c>
      <c r="E5" s="48" t="s">
        <v>38</v>
      </c>
      <c r="F5" s="12" t="s">
        <v>40</v>
      </c>
      <c r="G5" s="66" t="s">
        <v>39</v>
      </c>
      <c r="H5" s="216"/>
    </row>
    <row r="6" spans="1:11" ht="13.5" thickBot="1">
      <c r="A6" s="214"/>
      <c r="B6" s="97" t="s">
        <v>3</v>
      </c>
      <c r="C6" s="56" t="s">
        <v>1</v>
      </c>
      <c r="D6" s="56" t="s">
        <v>2</v>
      </c>
      <c r="E6" s="48" t="s">
        <v>3</v>
      </c>
      <c r="F6" s="56" t="s">
        <v>1</v>
      </c>
      <c r="G6" s="57" t="s">
        <v>2</v>
      </c>
      <c r="H6" s="217"/>
    </row>
    <row r="7" spans="1:11" ht="13.5" thickTop="1">
      <c r="A7" s="92" t="s">
        <v>15</v>
      </c>
      <c r="B7" s="99">
        <f>(E7/$E$19)*100</f>
        <v>13.664244386279101</v>
      </c>
      <c r="C7" s="77">
        <f>(F7/$F$19)*100</f>
        <v>15.859410758594109</v>
      </c>
      <c r="D7" s="77">
        <f>(G7/$G$19)*100</f>
        <v>12.443289161630913</v>
      </c>
      <c r="E7" s="143">
        <v>79351</v>
      </c>
      <c r="F7" s="145">
        <v>32917</v>
      </c>
      <c r="G7" s="148">
        <v>46434</v>
      </c>
      <c r="H7" s="76" t="s">
        <v>83</v>
      </c>
    </row>
    <row r="8" spans="1:11" ht="12.75">
      <c r="A8" s="93" t="s">
        <v>16</v>
      </c>
      <c r="B8" s="83">
        <f t="shared" ref="B8:B19" si="0">(E8/$E$19)*100</f>
        <v>17.215008954401434</v>
      </c>
      <c r="C8" s="78">
        <f t="shared" ref="C8:C19" si="1">(F8/$F$19)*100</f>
        <v>22.594011225940111</v>
      </c>
      <c r="D8" s="78">
        <f t="shared" ref="D8:D19" si="2">(G8/$G$19)*100</f>
        <v>14.223198853054278</v>
      </c>
      <c r="E8" s="144">
        <v>99971</v>
      </c>
      <c r="F8" s="146">
        <v>46895</v>
      </c>
      <c r="G8" s="149">
        <v>53076</v>
      </c>
      <c r="H8" s="76" t="s">
        <v>84</v>
      </c>
    </row>
    <row r="9" spans="1:11" ht="12.75">
      <c r="A9" s="93" t="s">
        <v>17</v>
      </c>
      <c r="B9" s="83">
        <f t="shared" si="0"/>
        <v>21.009953161592506</v>
      </c>
      <c r="C9" s="78">
        <f t="shared" si="1"/>
        <v>29.442798294427984</v>
      </c>
      <c r="D9" s="78">
        <f t="shared" si="2"/>
        <v>16.319590529658463</v>
      </c>
      <c r="E9" s="144">
        <v>122009</v>
      </c>
      <c r="F9" s="146">
        <v>61110</v>
      </c>
      <c r="G9" s="149">
        <v>60899</v>
      </c>
      <c r="H9" s="76" t="s">
        <v>85</v>
      </c>
    </row>
    <row r="10" spans="1:11" ht="12.75">
      <c r="A10" s="93" t="s">
        <v>18</v>
      </c>
      <c r="B10" s="83">
        <f t="shared" si="0"/>
        <v>14.178950268632043</v>
      </c>
      <c r="C10" s="78">
        <f t="shared" si="1"/>
        <v>13.760689937606898</v>
      </c>
      <c r="D10" s="78">
        <f t="shared" si="2"/>
        <v>14.411587367518388</v>
      </c>
      <c r="E10" s="144">
        <v>82340</v>
      </c>
      <c r="F10" s="146">
        <v>28561</v>
      </c>
      <c r="G10" s="149">
        <v>53779</v>
      </c>
      <c r="H10" s="76" t="s">
        <v>86</v>
      </c>
    </row>
    <row r="11" spans="1:11" ht="12.75">
      <c r="A11" s="93" t="s">
        <v>19</v>
      </c>
      <c r="B11" s="83">
        <f t="shared" si="0"/>
        <v>8.9306378289020518</v>
      </c>
      <c r="C11" s="78">
        <f t="shared" si="1"/>
        <v>4.1622702416227026</v>
      </c>
      <c r="D11" s="78">
        <f t="shared" si="2"/>
        <v>11.582811892862406</v>
      </c>
      <c r="E11" s="144">
        <v>51862</v>
      </c>
      <c r="F11" s="146">
        <v>8639</v>
      </c>
      <c r="G11" s="149">
        <v>43223</v>
      </c>
      <c r="H11" s="76" t="s">
        <v>87</v>
      </c>
    </row>
    <row r="12" spans="1:11" ht="12.75">
      <c r="A12" s="93" t="s">
        <v>20</v>
      </c>
      <c r="B12" s="83">
        <f t="shared" si="0"/>
        <v>3.8335170133627221</v>
      </c>
      <c r="C12" s="78">
        <f t="shared" si="1"/>
        <v>0.37580400375804002</v>
      </c>
      <c r="D12" s="78">
        <f t="shared" si="2"/>
        <v>5.7567027990299193</v>
      </c>
      <c r="E12" s="144">
        <v>22262</v>
      </c>
      <c r="F12" s="146">
        <v>780</v>
      </c>
      <c r="G12" s="149">
        <v>21482</v>
      </c>
      <c r="H12" s="76" t="s">
        <v>88</v>
      </c>
    </row>
    <row r="13" spans="1:11" ht="12.75">
      <c r="A13" s="94" t="s">
        <v>81</v>
      </c>
      <c r="B13" s="83">
        <f t="shared" si="0"/>
        <v>78.832311613169864</v>
      </c>
      <c r="C13" s="78">
        <f t="shared" si="1"/>
        <v>86.194984461949844</v>
      </c>
      <c r="D13" s="78">
        <f t="shared" si="2"/>
        <v>74.737180603754368</v>
      </c>
      <c r="E13" s="91">
        <f>SUM(E7:E12)</f>
        <v>457795</v>
      </c>
      <c r="F13" s="90">
        <f>SUM(F7:F12)</f>
        <v>178902</v>
      </c>
      <c r="G13" s="150">
        <f>SUM(G7:G12)</f>
        <v>278893</v>
      </c>
      <c r="H13" s="76" t="s">
        <v>89</v>
      </c>
    </row>
    <row r="14" spans="1:11" ht="12.75">
      <c r="A14" s="93" t="s">
        <v>21</v>
      </c>
      <c r="B14" s="83">
        <f t="shared" si="0"/>
        <v>6.0312198649951787</v>
      </c>
      <c r="C14" s="78">
        <f t="shared" si="1"/>
        <v>6.8878128688781288</v>
      </c>
      <c r="D14" s="78">
        <f t="shared" si="2"/>
        <v>13.216807578417052</v>
      </c>
      <c r="E14" s="147">
        <v>35024.5</v>
      </c>
      <c r="F14" s="89">
        <v>14296</v>
      </c>
      <c r="G14" s="149">
        <v>49320.5</v>
      </c>
      <c r="H14" s="76" t="s">
        <v>90</v>
      </c>
    </row>
    <row r="15" spans="1:11" ht="12.75">
      <c r="A15" s="93" t="s">
        <v>22</v>
      </c>
      <c r="B15" s="83">
        <f t="shared" si="0"/>
        <v>6.4779928364788537</v>
      </c>
      <c r="C15" s="78">
        <f t="shared" si="1"/>
        <v>4.6541880465418801</v>
      </c>
      <c r="D15" s="78">
        <f t="shared" si="2"/>
        <v>7.492396125038522</v>
      </c>
      <c r="E15" s="144">
        <v>37619</v>
      </c>
      <c r="F15" s="146">
        <v>9660</v>
      </c>
      <c r="G15" s="149">
        <v>27959</v>
      </c>
      <c r="H15" s="76" t="s">
        <v>91</v>
      </c>
      <c r="I15" s="87"/>
    </row>
    <row r="16" spans="1:11" ht="12.75">
      <c r="A16" s="93" t="s">
        <v>23</v>
      </c>
      <c r="B16" s="83">
        <f t="shared" si="0"/>
        <v>2.5337512054001929</v>
      </c>
      <c r="C16" s="78">
        <f t="shared" si="1"/>
        <v>1.2555708125557081</v>
      </c>
      <c r="D16" s="78">
        <f t="shared" si="2"/>
        <v>3.2446772875269656</v>
      </c>
      <c r="E16" s="144">
        <v>14714</v>
      </c>
      <c r="F16" s="146">
        <v>2606</v>
      </c>
      <c r="G16" s="149">
        <v>12108</v>
      </c>
      <c r="H16" s="76" t="s">
        <v>92</v>
      </c>
      <c r="I16" s="87"/>
    </row>
    <row r="17" spans="1:9" ht="12.75">
      <c r="A17" s="94" t="s">
        <v>82</v>
      </c>
      <c r="B17" s="83">
        <f t="shared" si="0"/>
        <v>15.042963906874224</v>
      </c>
      <c r="C17" s="98">
        <f t="shared" si="1"/>
        <v>12.797571727975718</v>
      </c>
      <c r="D17" s="78">
        <f t="shared" si="2"/>
        <v>23.95388099098254</v>
      </c>
      <c r="E17" s="147">
        <f>SUM(E14:E16)</f>
        <v>87357.5</v>
      </c>
      <c r="F17" s="90">
        <f>SUM(F14:F16)</f>
        <v>26562</v>
      </c>
      <c r="G17" s="151">
        <f>SUM(G14:G16)</f>
        <v>89387.5</v>
      </c>
      <c r="H17" s="76" t="s">
        <v>93</v>
      </c>
      <c r="I17" s="87"/>
    </row>
    <row r="18" spans="1:9" ht="13.5" thickBot="1">
      <c r="A18" s="95" t="s">
        <v>14</v>
      </c>
      <c r="B18" s="79">
        <f t="shared" si="0"/>
        <v>6.1247244799559164</v>
      </c>
      <c r="C18" s="79">
        <f t="shared" si="1"/>
        <v>1.0074438100744381</v>
      </c>
      <c r="D18" s="79">
        <f t="shared" si="2"/>
        <v>1.3089384052630875</v>
      </c>
      <c r="E18" s="144">
        <f>E19-(E13+E17)</f>
        <v>35567.5</v>
      </c>
      <c r="F18" s="177">
        <f>F19-(F13+F17)</f>
        <v>2091</v>
      </c>
      <c r="G18" s="152">
        <f>G19-(G17+G13)</f>
        <v>4884.5</v>
      </c>
      <c r="H18" s="76" t="s">
        <v>94</v>
      </c>
      <c r="I18" s="87"/>
    </row>
    <row r="19" spans="1:9" ht="13.5" thickBot="1">
      <c r="A19" s="96" t="s">
        <v>70</v>
      </c>
      <c r="B19" s="84">
        <f t="shared" si="0"/>
        <v>100</v>
      </c>
      <c r="C19" s="84">
        <f t="shared" si="1"/>
        <v>100</v>
      </c>
      <c r="D19" s="84">
        <f t="shared" si="2"/>
        <v>100</v>
      </c>
      <c r="E19" s="154">
        <v>580720</v>
      </c>
      <c r="F19" s="155">
        <v>207555</v>
      </c>
      <c r="G19" s="156">
        <v>373165</v>
      </c>
      <c r="H19" s="153" t="s">
        <v>38</v>
      </c>
      <c r="I19" s="87"/>
    </row>
    <row r="20" spans="1:9" ht="12" customHeight="1">
      <c r="B20" s="88"/>
      <c r="C20" s="88"/>
      <c r="D20" s="88"/>
      <c r="E20" s="88"/>
      <c r="F20" s="88"/>
      <c r="G20" s="88"/>
    </row>
  </sheetData>
  <mergeCells count="6">
    <mergeCell ref="B4:D4"/>
    <mergeCell ref="E4:G4"/>
    <mergeCell ref="A3:D3"/>
    <mergeCell ref="E3:H3"/>
    <mergeCell ref="A4:A6"/>
    <mergeCell ref="H4:H6"/>
  </mergeCells>
  <pageMargins left="0.05" right="0.05" top="0.5" bottom="0.5" header="0" footer="0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465D9-1CE6-4DB2-B294-238C73604EE7}">
  <sheetPr>
    <tabColor rgb="FF00B050"/>
  </sheetPr>
  <dimension ref="A1:O47"/>
  <sheetViews>
    <sheetView workbookViewId="0">
      <selection activeCell="T10" sqref="T10"/>
    </sheetView>
  </sheetViews>
  <sheetFormatPr baseColWidth="10" defaultRowHeight="12"/>
  <cols>
    <col min="1" max="1" width="33.42578125" customWidth="1"/>
    <col min="2" max="2" width="7" bestFit="1" customWidth="1"/>
    <col min="3" max="3" width="6.28515625" bestFit="1" customWidth="1"/>
    <col min="4" max="4" width="10.42578125" customWidth="1"/>
    <col min="5" max="7" width="6.42578125" bestFit="1" customWidth="1"/>
    <col min="8" max="8" width="12.42578125" bestFit="1" customWidth="1"/>
    <col min="9" max="9" width="9.42578125" customWidth="1"/>
    <col min="10" max="10" width="10.28515625" customWidth="1"/>
    <col min="11" max="11" width="8.85546875" customWidth="1"/>
    <col min="12" max="12" width="9.42578125" customWidth="1"/>
    <col min="13" max="14" width="8.85546875" customWidth="1"/>
    <col min="15" max="15" width="21.42578125" style="5" customWidth="1"/>
  </cols>
  <sheetData>
    <row r="1" spans="1:15" ht="23.1" customHeight="1" thickBot="1">
      <c r="A1" s="229" t="s">
        <v>3</v>
      </c>
      <c r="B1" s="229"/>
      <c r="C1" s="229"/>
      <c r="D1" s="229"/>
      <c r="E1" s="229"/>
      <c r="F1" s="229"/>
      <c r="G1" s="229"/>
      <c r="H1" s="229"/>
      <c r="I1" s="229"/>
      <c r="J1" s="228" t="s">
        <v>114</v>
      </c>
      <c r="K1" s="228"/>
      <c r="L1" s="228"/>
      <c r="M1" s="228"/>
      <c r="N1" s="228"/>
      <c r="O1" s="228"/>
    </row>
    <row r="2" spans="1:15" ht="12.95" customHeight="1">
      <c r="A2" s="236" t="s">
        <v>115</v>
      </c>
      <c r="B2" s="236"/>
      <c r="C2" s="236"/>
      <c r="D2" s="236"/>
      <c r="E2" s="236"/>
      <c r="F2" s="236"/>
      <c r="G2" s="236"/>
      <c r="H2" s="236"/>
      <c r="I2" s="236"/>
      <c r="J2" s="221" t="s">
        <v>116</v>
      </c>
      <c r="K2" s="222"/>
      <c r="L2" s="222"/>
      <c r="M2" s="222"/>
      <c r="N2" s="222"/>
      <c r="O2" s="223"/>
    </row>
    <row r="3" spans="1:15" ht="24.75" customHeight="1" thickBot="1">
      <c r="A3" s="237"/>
      <c r="B3" s="237"/>
      <c r="C3" s="237"/>
      <c r="D3" s="237"/>
      <c r="E3" s="237"/>
      <c r="F3" s="237"/>
      <c r="G3" s="237"/>
      <c r="H3" s="237"/>
      <c r="I3" s="237"/>
      <c r="J3" s="224"/>
      <c r="K3" s="225"/>
      <c r="L3" s="225"/>
      <c r="M3" s="225"/>
      <c r="N3" s="225"/>
      <c r="O3" s="226"/>
    </row>
    <row r="4" spans="1:15" ht="39.6" customHeight="1" thickBot="1">
      <c r="A4" s="36"/>
      <c r="B4" s="114" t="s">
        <v>38</v>
      </c>
      <c r="C4" s="37" t="s">
        <v>105</v>
      </c>
      <c r="D4" s="18" t="s">
        <v>93</v>
      </c>
      <c r="E4" s="18" t="s">
        <v>102</v>
      </c>
      <c r="F4" s="18" t="s">
        <v>103</v>
      </c>
      <c r="G4" s="18" t="s">
        <v>104</v>
      </c>
      <c r="H4" s="39" t="s">
        <v>89</v>
      </c>
      <c r="I4" s="43" t="s">
        <v>88</v>
      </c>
      <c r="J4" s="19" t="s">
        <v>87</v>
      </c>
      <c r="K4" s="19" t="s">
        <v>86</v>
      </c>
      <c r="L4" s="19" t="s">
        <v>117</v>
      </c>
      <c r="M4" s="19" t="s">
        <v>118</v>
      </c>
      <c r="N4" s="19" t="s">
        <v>119</v>
      </c>
      <c r="O4" s="31"/>
    </row>
    <row r="5" spans="1:15" ht="24.95" customHeight="1">
      <c r="A5" s="231" t="s">
        <v>42</v>
      </c>
      <c r="B5" s="233" t="s">
        <v>70</v>
      </c>
      <c r="C5" s="234" t="s">
        <v>14</v>
      </c>
      <c r="D5" s="235" t="s">
        <v>97</v>
      </c>
      <c r="E5" s="234" t="s">
        <v>149</v>
      </c>
      <c r="F5" s="234" t="s">
        <v>150</v>
      </c>
      <c r="G5" s="234" t="s">
        <v>151</v>
      </c>
      <c r="H5" s="227" t="s">
        <v>81</v>
      </c>
      <c r="I5" s="230" t="s">
        <v>113</v>
      </c>
      <c r="J5" s="230" t="s">
        <v>112</v>
      </c>
      <c r="K5" s="230" t="s">
        <v>111</v>
      </c>
      <c r="L5" s="230" t="s">
        <v>110</v>
      </c>
      <c r="M5" s="230" t="s">
        <v>109</v>
      </c>
      <c r="N5" s="230" t="s">
        <v>108</v>
      </c>
      <c r="O5" s="219" t="s">
        <v>41</v>
      </c>
    </row>
    <row r="6" spans="1:15" ht="12.75" thickBot="1">
      <c r="A6" s="232"/>
      <c r="B6" s="268"/>
      <c r="C6" s="269"/>
      <c r="D6" s="270"/>
      <c r="E6" s="269"/>
      <c r="F6" s="269"/>
      <c r="G6" s="269"/>
      <c r="H6" s="271"/>
      <c r="I6" s="272"/>
      <c r="J6" s="272"/>
      <c r="K6" s="272"/>
      <c r="L6" s="272"/>
      <c r="M6" s="272"/>
      <c r="N6" s="272"/>
      <c r="O6" s="220"/>
    </row>
    <row r="7" spans="1:15" ht="13.5" thickBot="1">
      <c r="A7" s="266" t="s">
        <v>129</v>
      </c>
      <c r="B7" s="273">
        <v>1904</v>
      </c>
      <c r="C7" s="159">
        <f>B7-(D7+H7)</f>
        <v>78.5</v>
      </c>
      <c r="D7" s="181">
        <f>E7+F7+G7</f>
        <v>498.5</v>
      </c>
      <c r="E7" s="274">
        <v>170.5</v>
      </c>
      <c r="F7" s="275">
        <v>188</v>
      </c>
      <c r="G7" s="275">
        <v>140</v>
      </c>
      <c r="H7" s="159">
        <f>I7+J7+K7+L7+M7+N7</f>
        <v>1327</v>
      </c>
      <c r="I7" s="275">
        <v>6</v>
      </c>
      <c r="J7" s="275">
        <v>65</v>
      </c>
      <c r="K7" s="275">
        <v>138</v>
      </c>
      <c r="L7" s="275">
        <v>258</v>
      </c>
      <c r="M7" s="275">
        <v>236</v>
      </c>
      <c r="N7" s="276">
        <v>624</v>
      </c>
      <c r="O7" s="32" t="s">
        <v>24</v>
      </c>
    </row>
    <row r="8" spans="1:15" ht="13.5" thickBot="1">
      <c r="A8" s="266" t="s">
        <v>130</v>
      </c>
      <c r="B8" s="277">
        <v>56361</v>
      </c>
      <c r="C8" s="159">
        <f t="shared" ref="C8:C21" si="0">B8-(D8+H8)</f>
        <v>479</v>
      </c>
      <c r="D8" s="182">
        <f t="shared" ref="D8:D21" si="1">E8+F8+G8</f>
        <v>7544</v>
      </c>
      <c r="E8" s="179">
        <v>5047</v>
      </c>
      <c r="F8" s="158">
        <v>1552</v>
      </c>
      <c r="G8" s="158">
        <v>945</v>
      </c>
      <c r="H8" s="159">
        <f t="shared" ref="H8:H21" si="2">I8+J8+K8+L8+M8+N8</f>
        <v>48338</v>
      </c>
      <c r="I8" s="158">
        <v>17941</v>
      </c>
      <c r="J8" s="158">
        <v>1222</v>
      </c>
      <c r="K8" s="158">
        <v>10812</v>
      </c>
      <c r="L8" s="158">
        <v>11979</v>
      </c>
      <c r="M8" s="158">
        <v>1221</v>
      </c>
      <c r="N8" s="278">
        <v>5163</v>
      </c>
      <c r="O8" s="32" t="s">
        <v>25</v>
      </c>
    </row>
    <row r="9" spans="1:15" ht="13.5" thickBot="1">
      <c r="A9" s="266" t="s">
        <v>131</v>
      </c>
      <c r="B9" s="277">
        <v>91397</v>
      </c>
      <c r="C9" s="159">
        <f t="shared" si="0"/>
        <v>3327</v>
      </c>
      <c r="D9" s="182">
        <f t="shared" si="1"/>
        <v>6220</v>
      </c>
      <c r="E9" s="179">
        <v>2386</v>
      </c>
      <c r="F9" s="158">
        <v>2601</v>
      </c>
      <c r="G9" s="158">
        <v>1233</v>
      </c>
      <c r="H9" s="159">
        <f t="shared" si="2"/>
        <v>81850</v>
      </c>
      <c r="I9" s="158">
        <v>1748</v>
      </c>
      <c r="J9" s="158">
        <v>36735</v>
      </c>
      <c r="K9" s="158">
        <v>27186</v>
      </c>
      <c r="L9" s="158">
        <v>5561</v>
      </c>
      <c r="M9" s="158">
        <v>8784</v>
      </c>
      <c r="N9" s="278">
        <v>1836</v>
      </c>
      <c r="O9" s="32" t="s">
        <v>26</v>
      </c>
    </row>
    <row r="10" spans="1:15" ht="13.5" thickBot="1">
      <c r="A10" s="266" t="s">
        <v>132</v>
      </c>
      <c r="B10" s="277">
        <v>15801</v>
      </c>
      <c r="C10" s="159">
        <f t="shared" si="0"/>
        <v>148</v>
      </c>
      <c r="D10" s="182">
        <f t="shared" si="1"/>
        <v>1835</v>
      </c>
      <c r="E10" s="179">
        <v>955</v>
      </c>
      <c r="F10" s="158">
        <v>780</v>
      </c>
      <c r="G10" s="158">
        <v>100</v>
      </c>
      <c r="H10" s="159">
        <f t="shared" si="2"/>
        <v>13818</v>
      </c>
      <c r="I10" s="158">
        <v>644</v>
      </c>
      <c r="J10" s="158">
        <v>4112</v>
      </c>
      <c r="K10" s="158">
        <v>3543</v>
      </c>
      <c r="L10" s="158">
        <v>1282</v>
      </c>
      <c r="M10" s="158">
        <v>1657</v>
      </c>
      <c r="N10" s="278">
        <v>2580</v>
      </c>
      <c r="O10" s="32" t="s">
        <v>27</v>
      </c>
    </row>
    <row r="11" spans="1:15" ht="13.5" thickBot="1">
      <c r="A11" s="266" t="s">
        <v>133</v>
      </c>
      <c r="B11" s="277">
        <v>18372</v>
      </c>
      <c r="C11" s="159">
        <f t="shared" si="0"/>
        <v>174.5</v>
      </c>
      <c r="D11" s="182">
        <f t="shared" si="1"/>
        <v>2422.5</v>
      </c>
      <c r="E11" s="179">
        <v>1025.5</v>
      </c>
      <c r="F11" s="158">
        <v>1324</v>
      </c>
      <c r="G11" s="158">
        <v>73</v>
      </c>
      <c r="H11" s="159">
        <f t="shared" si="2"/>
        <v>15775</v>
      </c>
      <c r="I11" s="158">
        <v>1001</v>
      </c>
      <c r="J11" s="158">
        <v>1483</v>
      </c>
      <c r="K11" s="158">
        <v>3718</v>
      </c>
      <c r="L11" s="158">
        <v>3694</v>
      </c>
      <c r="M11" s="158">
        <v>2907</v>
      </c>
      <c r="N11" s="278">
        <v>2972</v>
      </c>
      <c r="O11" s="32" t="s">
        <v>28</v>
      </c>
    </row>
    <row r="12" spans="1:15" ht="13.5" thickBot="1">
      <c r="A12" s="266" t="s">
        <v>134</v>
      </c>
      <c r="B12" s="277">
        <v>26811</v>
      </c>
      <c r="C12" s="159">
        <f t="shared" si="0"/>
        <v>343</v>
      </c>
      <c r="D12" s="182">
        <f t="shared" si="1"/>
        <v>17023</v>
      </c>
      <c r="E12" s="179">
        <v>8195</v>
      </c>
      <c r="F12" s="158">
        <v>4921</v>
      </c>
      <c r="G12" s="158">
        <v>3907</v>
      </c>
      <c r="H12" s="159">
        <f t="shared" si="2"/>
        <v>9445</v>
      </c>
      <c r="I12" s="158">
        <v>65</v>
      </c>
      <c r="J12" s="158">
        <v>868</v>
      </c>
      <c r="K12" s="158">
        <v>993</v>
      </c>
      <c r="L12" s="158">
        <v>2286</v>
      </c>
      <c r="M12" s="158">
        <v>1780</v>
      </c>
      <c r="N12" s="278">
        <v>3453</v>
      </c>
      <c r="O12" s="32" t="s">
        <v>29</v>
      </c>
    </row>
    <row r="13" spans="1:15" ht="13.5" thickBot="1">
      <c r="A13" s="266" t="s">
        <v>135</v>
      </c>
      <c r="B13" s="277">
        <v>5514</v>
      </c>
      <c r="C13" s="159">
        <f t="shared" si="0"/>
        <v>57.5</v>
      </c>
      <c r="D13" s="182">
        <f t="shared" si="1"/>
        <v>2811.5</v>
      </c>
      <c r="E13" s="179">
        <v>507.5</v>
      </c>
      <c r="F13" s="158">
        <v>731</v>
      </c>
      <c r="G13" s="158">
        <v>1573</v>
      </c>
      <c r="H13" s="159">
        <f t="shared" si="2"/>
        <v>2645</v>
      </c>
      <c r="I13" s="158">
        <v>50</v>
      </c>
      <c r="J13" s="158">
        <v>259</v>
      </c>
      <c r="K13" s="158">
        <v>435</v>
      </c>
      <c r="L13" s="158">
        <v>918</v>
      </c>
      <c r="M13" s="158">
        <v>359</v>
      </c>
      <c r="N13" s="278">
        <v>624</v>
      </c>
      <c r="O13" s="32" t="s">
        <v>30</v>
      </c>
    </row>
    <row r="14" spans="1:15" ht="13.5" thickBot="1">
      <c r="A14" s="266" t="s">
        <v>136</v>
      </c>
      <c r="B14" s="277">
        <v>16784</v>
      </c>
      <c r="C14" s="159">
        <f t="shared" si="0"/>
        <v>318</v>
      </c>
      <c r="D14" s="182">
        <f t="shared" si="1"/>
        <v>2036</v>
      </c>
      <c r="E14" s="179">
        <v>889</v>
      </c>
      <c r="F14" s="158">
        <v>692</v>
      </c>
      <c r="G14" s="158">
        <v>455</v>
      </c>
      <c r="H14" s="159">
        <f t="shared" si="2"/>
        <v>14430</v>
      </c>
      <c r="I14" s="158">
        <v>23</v>
      </c>
      <c r="J14" s="158">
        <v>228</v>
      </c>
      <c r="K14" s="158">
        <v>406</v>
      </c>
      <c r="L14" s="158">
        <v>4651</v>
      </c>
      <c r="M14" s="158">
        <v>7264</v>
      </c>
      <c r="N14" s="278">
        <v>1858</v>
      </c>
      <c r="O14" s="32" t="s">
        <v>31</v>
      </c>
    </row>
    <row r="15" spans="1:15" ht="13.5" thickBot="1">
      <c r="A15" s="266" t="s">
        <v>137</v>
      </c>
      <c r="B15" s="277">
        <v>72502</v>
      </c>
      <c r="C15" s="159">
        <f t="shared" si="0"/>
        <v>714.5</v>
      </c>
      <c r="D15" s="182">
        <f t="shared" si="1"/>
        <v>16776.5</v>
      </c>
      <c r="E15" s="179">
        <v>6007.5</v>
      </c>
      <c r="F15" s="158">
        <v>8273</v>
      </c>
      <c r="G15" s="158">
        <v>2496</v>
      </c>
      <c r="H15" s="159">
        <f t="shared" si="2"/>
        <v>55011</v>
      </c>
      <c r="I15" s="158">
        <v>67</v>
      </c>
      <c r="J15" s="158">
        <v>2330</v>
      </c>
      <c r="K15" s="158">
        <v>15486</v>
      </c>
      <c r="L15" s="158">
        <v>16912</v>
      </c>
      <c r="M15" s="158">
        <v>8505</v>
      </c>
      <c r="N15" s="278">
        <v>11711</v>
      </c>
      <c r="O15" s="32" t="s">
        <v>32</v>
      </c>
    </row>
    <row r="16" spans="1:15" ht="13.5" thickBot="1">
      <c r="A16" s="266" t="s">
        <v>138</v>
      </c>
      <c r="B16" s="277">
        <v>188215</v>
      </c>
      <c r="C16" s="159">
        <f t="shared" si="0"/>
        <v>56</v>
      </c>
      <c r="D16" s="182">
        <f t="shared" si="1"/>
        <v>20373</v>
      </c>
      <c r="E16" s="179">
        <v>12029</v>
      </c>
      <c r="F16" s="158">
        <v>7366</v>
      </c>
      <c r="G16" s="158">
        <v>978</v>
      </c>
      <c r="H16" s="159">
        <f t="shared" si="2"/>
        <v>167786</v>
      </c>
      <c r="I16" s="158">
        <v>140</v>
      </c>
      <c r="J16" s="158">
        <v>1409</v>
      </c>
      <c r="K16" s="158">
        <v>15201</v>
      </c>
      <c r="L16" s="158">
        <v>65209</v>
      </c>
      <c r="M16" s="158">
        <v>57709</v>
      </c>
      <c r="N16" s="278">
        <v>28118</v>
      </c>
      <c r="O16" s="32" t="s">
        <v>33</v>
      </c>
    </row>
    <row r="17" spans="1:15" ht="13.5" thickBot="1">
      <c r="A17" s="266" t="s">
        <v>139</v>
      </c>
      <c r="B17" s="277">
        <v>36896</v>
      </c>
      <c r="C17" s="159">
        <f t="shared" si="0"/>
        <v>391</v>
      </c>
      <c r="D17" s="182">
        <f t="shared" si="1"/>
        <v>11390</v>
      </c>
      <c r="E17" s="179">
        <v>4674</v>
      </c>
      <c r="F17" s="158">
        <v>5298</v>
      </c>
      <c r="G17" s="158">
        <v>1418</v>
      </c>
      <c r="H17" s="159">
        <f t="shared" si="2"/>
        <v>25115</v>
      </c>
      <c r="I17" s="158">
        <v>54</v>
      </c>
      <c r="J17" s="158">
        <v>575</v>
      </c>
      <c r="K17" s="158">
        <v>1691</v>
      </c>
      <c r="L17" s="158">
        <v>2821</v>
      </c>
      <c r="M17" s="158">
        <v>3491</v>
      </c>
      <c r="N17" s="278">
        <v>16483</v>
      </c>
      <c r="O17" s="32" t="s">
        <v>34</v>
      </c>
    </row>
    <row r="18" spans="1:15" ht="13.5" thickBot="1">
      <c r="A18" s="266" t="s">
        <v>140</v>
      </c>
      <c r="B18" s="277">
        <v>6806</v>
      </c>
      <c r="C18" s="159">
        <f t="shared" si="0"/>
        <v>122.5</v>
      </c>
      <c r="D18" s="182">
        <f t="shared" si="1"/>
        <v>1951.5</v>
      </c>
      <c r="E18" s="179">
        <v>710.5</v>
      </c>
      <c r="F18" s="158">
        <v>1081</v>
      </c>
      <c r="G18" s="158">
        <v>160</v>
      </c>
      <c r="H18" s="159">
        <f t="shared" si="2"/>
        <v>4732</v>
      </c>
      <c r="I18" s="158">
        <v>82</v>
      </c>
      <c r="J18" s="158">
        <v>200</v>
      </c>
      <c r="K18" s="158">
        <v>512</v>
      </c>
      <c r="L18" s="158">
        <v>2068</v>
      </c>
      <c r="M18" s="158">
        <v>1150</v>
      </c>
      <c r="N18" s="278">
        <v>720</v>
      </c>
      <c r="O18" s="32" t="s">
        <v>35</v>
      </c>
    </row>
    <row r="19" spans="1:15" ht="13.5" thickBot="1">
      <c r="A19" s="266" t="s">
        <v>147</v>
      </c>
      <c r="B19" s="277">
        <v>6953</v>
      </c>
      <c r="C19" s="159">
        <f t="shared" si="0"/>
        <v>3420.5</v>
      </c>
      <c r="D19" s="182">
        <f t="shared" si="1"/>
        <v>3322.5</v>
      </c>
      <c r="E19" s="179">
        <v>3086.5</v>
      </c>
      <c r="F19" s="158">
        <v>217</v>
      </c>
      <c r="G19" s="158">
        <v>19</v>
      </c>
      <c r="H19" s="159">
        <f t="shared" si="2"/>
        <v>210</v>
      </c>
      <c r="I19" s="158">
        <v>10</v>
      </c>
      <c r="J19" s="158">
        <v>49</v>
      </c>
      <c r="K19" s="158">
        <v>27</v>
      </c>
      <c r="L19" s="158">
        <v>60</v>
      </c>
      <c r="M19" s="158">
        <v>51</v>
      </c>
      <c r="N19" s="278">
        <v>13</v>
      </c>
      <c r="O19" s="32" t="s">
        <v>155</v>
      </c>
    </row>
    <row r="20" spans="1:15" ht="13.5" thickBot="1">
      <c r="A20" s="267" t="s">
        <v>141</v>
      </c>
      <c r="B20" s="279">
        <v>42632</v>
      </c>
      <c r="C20" s="280">
        <f t="shared" si="0"/>
        <v>17869.5</v>
      </c>
      <c r="D20" s="281">
        <f t="shared" si="1"/>
        <v>7449.5</v>
      </c>
      <c r="E20" s="282">
        <v>3637.5</v>
      </c>
      <c r="F20" s="283">
        <v>2595</v>
      </c>
      <c r="G20" s="283">
        <v>1217</v>
      </c>
      <c r="H20" s="280">
        <f t="shared" si="2"/>
        <v>17313</v>
      </c>
      <c r="I20" s="283">
        <v>431</v>
      </c>
      <c r="J20" s="283">
        <v>2327</v>
      </c>
      <c r="K20" s="283">
        <v>2192</v>
      </c>
      <c r="L20" s="283">
        <v>4310</v>
      </c>
      <c r="M20" s="283">
        <v>4857</v>
      </c>
      <c r="N20" s="284">
        <v>3196</v>
      </c>
      <c r="O20" s="100" t="s">
        <v>37</v>
      </c>
    </row>
    <row r="21" spans="1:15" ht="13.5" thickBot="1">
      <c r="A21" s="113" t="s">
        <v>70</v>
      </c>
      <c r="B21" s="132">
        <v>580720</v>
      </c>
      <c r="C21" s="178">
        <f t="shared" si="0"/>
        <v>21271.5</v>
      </c>
      <c r="D21" s="183">
        <f t="shared" si="1"/>
        <v>101653.5</v>
      </c>
      <c r="E21" s="180">
        <v>49320.5</v>
      </c>
      <c r="F21" s="160">
        <v>37619</v>
      </c>
      <c r="G21" s="160">
        <v>14714</v>
      </c>
      <c r="H21" s="161">
        <f t="shared" si="2"/>
        <v>457795</v>
      </c>
      <c r="I21" s="160">
        <v>22262</v>
      </c>
      <c r="J21" s="160">
        <v>51862</v>
      </c>
      <c r="K21" s="160">
        <v>82340</v>
      </c>
      <c r="L21" s="160">
        <v>122009</v>
      </c>
      <c r="M21" s="160">
        <v>99971</v>
      </c>
      <c r="N21" s="162">
        <v>79351</v>
      </c>
      <c r="O21" s="101" t="s">
        <v>38</v>
      </c>
    </row>
    <row r="22" spans="1:15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O22" s="17"/>
    </row>
    <row r="26" spans="1:15" ht="12.75">
      <c r="M26" s="157"/>
    </row>
    <row r="27" spans="1:15" ht="12.75">
      <c r="M27" s="157"/>
      <c r="O27"/>
    </row>
    <row r="28" spans="1:15" ht="13.5" customHeight="1">
      <c r="M28" s="157"/>
      <c r="O28"/>
    </row>
    <row r="29" spans="1:15" ht="12.75">
      <c r="M29" s="157"/>
      <c r="O29"/>
    </row>
    <row r="30" spans="1:15" ht="14.25" customHeight="1">
      <c r="M30" s="157"/>
      <c r="O30"/>
    </row>
    <row r="31" spans="1:15" ht="12.75">
      <c r="M31" s="157"/>
      <c r="O31"/>
    </row>
    <row r="32" spans="1:15" ht="12.75">
      <c r="M32" s="157"/>
      <c r="O32"/>
    </row>
    <row r="33" spans="1:15" ht="12.75">
      <c r="M33" s="157"/>
      <c r="O33"/>
    </row>
    <row r="34" spans="1:15" ht="12.75">
      <c r="M34" s="157"/>
      <c r="O34"/>
    </row>
    <row r="35" spans="1:15" ht="12.75">
      <c r="M35" s="157"/>
      <c r="O35"/>
    </row>
    <row r="36" spans="1:15" ht="12.75">
      <c r="M36" s="157"/>
      <c r="O36"/>
    </row>
    <row r="37" spans="1:15" ht="12.75">
      <c r="M37" s="157"/>
      <c r="O37"/>
    </row>
    <row r="38" spans="1:15" ht="12.75">
      <c r="M38" s="157"/>
      <c r="O38"/>
    </row>
    <row r="39" spans="1:15" ht="12.75">
      <c r="M39" s="157"/>
      <c r="O39"/>
    </row>
    <row r="40" spans="1:15" ht="12.75">
      <c r="M40" s="157"/>
      <c r="O40"/>
    </row>
    <row r="41" spans="1:15" ht="12.75">
      <c r="M41" s="157"/>
      <c r="O41"/>
    </row>
    <row r="42" spans="1:15" ht="12.75">
      <c r="M42" s="157"/>
      <c r="O42"/>
    </row>
    <row r="43" spans="1:15" ht="12.75">
      <c r="M43" s="157"/>
      <c r="O43"/>
    </row>
    <row r="44" spans="1:15" ht="12.75">
      <c r="M44" s="157"/>
      <c r="O44"/>
    </row>
    <row r="45" spans="1:15" ht="12.75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O45"/>
    </row>
    <row r="46" spans="1:15" ht="12.75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O46"/>
    </row>
    <row r="47" spans="1:15" ht="12.75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O47"/>
    </row>
  </sheetData>
  <mergeCells count="19">
    <mergeCell ref="K5:K6"/>
    <mergeCell ref="A2:I3"/>
    <mergeCell ref="G5:G6"/>
    <mergeCell ref="O5:O6"/>
    <mergeCell ref="J2:O3"/>
    <mergeCell ref="H5:H6"/>
    <mergeCell ref="J1:O1"/>
    <mergeCell ref="A1:I1"/>
    <mergeCell ref="I5:I6"/>
    <mergeCell ref="J5:J6"/>
    <mergeCell ref="N5:N6"/>
    <mergeCell ref="A5:A6"/>
    <mergeCell ref="B5:B6"/>
    <mergeCell ref="C5:C6"/>
    <mergeCell ref="D5:D6"/>
    <mergeCell ref="E5:E6"/>
    <mergeCell ref="F5:F6"/>
    <mergeCell ref="M5:M6"/>
    <mergeCell ref="L5:L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5CBF2-FD23-4BAC-A9AD-22F2335E5A76}">
  <sheetPr>
    <tabColor rgb="FF00B050"/>
  </sheetPr>
  <dimension ref="A1:P45"/>
  <sheetViews>
    <sheetView zoomScaleNormal="100" workbookViewId="0">
      <selection activeCell="H25" sqref="H25"/>
    </sheetView>
  </sheetViews>
  <sheetFormatPr baseColWidth="10" defaultRowHeight="12"/>
  <cols>
    <col min="1" max="1" width="24.7109375" customWidth="1"/>
    <col min="2" max="2" width="7" bestFit="1" customWidth="1"/>
    <col min="3" max="3" width="8.28515625" bestFit="1" customWidth="1"/>
    <col min="4" max="4" width="9.140625" bestFit="1" customWidth="1"/>
    <col min="5" max="7" width="6.42578125" bestFit="1" customWidth="1"/>
    <col min="8" max="8" width="20.7109375" bestFit="1" customWidth="1"/>
    <col min="10" max="14" width="9" bestFit="1" customWidth="1"/>
    <col min="15" max="15" width="19" style="35" bestFit="1" customWidth="1"/>
  </cols>
  <sheetData>
    <row r="1" spans="1:16" ht="23.25" thickBot="1">
      <c r="A1" s="229" t="s">
        <v>142</v>
      </c>
      <c r="B1" s="229"/>
      <c r="C1" s="229"/>
      <c r="D1" s="229"/>
      <c r="E1" s="229"/>
      <c r="F1" s="229"/>
      <c r="G1" s="229"/>
      <c r="H1" s="244"/>
      <c r="I1" s="245" t="s">
        <v>152</v>
      </c>
      <c r="J1" s="246"/>
      <c r="K1" s="246"/>
      <c r="L1" s="246"/>
      <c r="M1" s="246"/>
      <c r="N1" s="246"/>
      <c r="O1" s="247"/>
      <c r="P1" s="17"/>
    </row>
    <row r="2" spans="1:16" ht="21.6" customHeight="1">
      <c r="A2" s="239" t="s">
        <v>143</v>
      </c>
      <c r="B2" s="239"/>
      <c r="C2" s="239"/>
      <c r="D2" s="239"/>
      <c r="E2" s="239"/>
      <c r="F2" s="239"/>
      <c r="G2" s="239"/>
      <c r="H2" s="45"/>
      <c r="I2" s="221" t="s">
        <v>144</v>
      </c>
      <c r="J2" s="222"/>
      <c r="K2" s="222"/>
      <c r="L2" s="222"/>
      <c r="M2" s="222"/>
      <c r="N2" s="222"/>
      <c r="O2" s="223"/>
      <c r="P2" s="17"/>
    </row>
    <row r="3" spans="1:16" ht="29.25" customHeight="1" thickBot="1">
      <c r="A3" s="240"/>
      <c r="B3" s="240"/>
      <c r="C3" s="240"/>
      <c r="D3" s="240"/>
      <c r="E3" s="240"/>
      <c r="F3" s="240"/>
      <c r="G3" s="240"/>
      <c r="H3" s="46"/>
      <c r="I3" s="241"/>
      <c r="J3" s="242"/>
      <c r="K3" s="242"/>
      <c r="L3" s="242"/>
      <c r="M3" s="242"/>
      <c r="N3" s="242"/>
      <c r="O3" s="243"/>
      <c r="P3" s="17"/>
    </row>
    <row r="4" spans="1:16" ht="13.5" thickBot="1">
      <c r="A4" s="36"/>
      <c r="B4" s="114" t="s">
        <v>38</v>
      </c>
      <c r="C4" s="37" t="s">
        <v>105</v>
      </c>
      <c r="D4" s="37" t="s">
        <v>93</v>
      </c>
      <c r="E4" s="18" t="s">
        <v>102</v>
      </c>
      <c r="F4" s="18" t="s">
        <v>103</v>
      </c>
      <c r="G4" s="18" t="s">
        <v>104</v>
      </c>
      <c r="H4" s="44" t="s">
        <v>89</v>
      </c>
      <c r="I4" s="43" t="s">
        <v>88</v>
      </c>
      <c r="J4" s="43" t="s">
        <v>87</v>
      </c>
      <c r="K4" s="43" t="s">
        <v>86</v>
      </c>
      <c r="L4" s="43" t="s">
        <v>117</v>
      </c>
      <c r="M4" s="43" t="s">
        <v>118</v>
      </c>
      <c r="N4" s="43" t="s">
        <v>119</v>
      </c>
      <c r="O4" s="47"/>
      <c r="P4" s="17"/>
    </row>
    <row r="5" spans="1:16" ht="12.6" customHeight="1">
      <c r="A5" s="231" t="s">
        <v>42</v>
      </c>
      <c r="B5" s="233" t="s">
        <v>70</v>
      </c>
      <c r="C5" s="234" t="s">
        <v>14</v>
      </c>
      <c r="D5" s="235" t="s">
        <v>97</v>
      </c>
      <c r="E5" s="234" t="s">
        <v>149</v>
      </c>
      <c r="F5" s="234" t="s">
        <v>150</v>
      </c>
      <c r="G5" s="234" t="s">
        <v>151</v>
      </c>
      <c r="H5" s="230" t="s">
        <v>81</v>
      </c>
      <c r="I5" s="38" t="s">
        <v>95</v>
      </c>
      <c r="J5" s="41" t="s">
        <v>95</v>
      </c>
      <c r="K5" s="22" t="s">
        <v>95</v>
      </c>
      <c r="L5" s="22" t="s">
        <v>95</v>
      </c>
      <c r="M5" s="22" t="s">
        <v>95</v>
      </c>
      <c r="N5" s="22" t="s">
        <v>95</v>
      </c>
      <c r="O5" s="248" t="s">
        <v>41</v>
      </c>
      <c r="P5" s="238"/>
    </row>
    <row r="6" spans="1:16" ht="13.5" thickBot="1">
      <c r="A6" s="232"/>
      <c r="B6" s="268"/>
      <c r="C6" s="269"/>
      <c r="D6" s="270"/>
      <c r="E6" s="269"/>
      <c r="F6" s="269"/>
      <c r="G6" s="269"/>
      <c r="H6" s="272"/>
      <c r="I6" s="285" t="s">
        <v>123</v>
      </c>
      <c r="J6" s="286" t="s">
        <v>124</v>
      </c>
      <c r="K6" s="22" t="s">
        <v>125</v>
      </c>
      <c r="L6" s="22" t="s">
        <v>126</v>
      </c>
      <c r="M6" s="22" t="s">
        <v>127</v>
      </c>
      <c r="N6" s="22" t="s">
        <v>128</v>
      </c>
      <c r="O6" s="249"/>
      <c r="P6" s="238"/>
    </row>
    <row r="7" spans="1:16" ht="13.5" thickBot="1">
      <c r="A7" s="266" t="s">
        <v>129</v>
      </c>
      <c r="B7" s="260">
        <v>1072</v>
      </c>
      <c r="C7" s="287">
        <f>(B7-(D7+H7))</f>
        <v>71.5</v>
      </c>
      <c r="D7" s="288">
        <f>E7+F7+G7</f>
        <v>389.5</v>
      </c>
      <c r="E7" s="289">
        <v>105.5</v>
      </c>
      <c r="F7" s="290">
        <v>159</v>
      </c>
      <c r="G7" s="290">
        <v>125</v>
      </c>
      <c r="H7" s="164">
        <f>I7+J7+K7+L7+M7+N7</f>
        <v>611</v>
      </c>
      <c r="I7" s="290">
        <v>6</v>
      </c>
      <c r="J7" s="290">
        <v>33</v>
      </c>
      <c r="K7" s="290">
        <v>33</v>
      </c>
      <c r="L7" s="290">
        <v>93</v>
      </c>
      <c r="M7" s="290">
        <v>109</v>
      </c>
      <c r="N7" s="291">
        <v>337</v>
      </c>
      <c r="O7" s="33" t="s">
        <v>24</v>
      </c>
      <c r="P7" s="115"/>
    </row>
    <row r="8" spans="1:16" ht="14.25" thickTop="1" thickBot="1">
      <c r="A8" s="266" t="s">
        <v>130</v>
      </c>
      <c r="B8" s="262">
        <v>51754</v>
      </c>
      <c r="C8" s="102">
        <f t="shared" ref="C8:C21" si="0">(B8-(D8+H8))</f>
        <v>438</v>
      </c>
      <c r="D8" s="165">
        <f t="shared" ref="D8:D21" si="1">E8+F8+G8</f>
        <v>6677</v>
      </c>
      <c r="E8" s="292">
        <v>4804</v>
      </c>
      <c r="F8" s="163">
        <v>1089</v>
      </c>
      <c r="G8" s="163">
        <v>784</v>
      </c>
      <c r="H8" s="164">
        <f t="shared" ref="H8:H21" si="2">I8+J8+K8+L8+M8+N8</f>
        <v>44639</v>
      </c>
      <c r="I8" s="163">
        <v>17753</v>
      </c>
      <c r="J8" s="163">
        <v>1168</v>
      </c>
      <c r="K8" s="163">
        <v>9648</v>
      </c>
      <c r="L8" s="163">
        <v>10520</v>
      </c>
      <c r="M8" s="163">
        <v>1000</v>
      </c>
      <c r="N8" s="293">
        <v>4550</v>
      </c>
      <c r="O8" s="33" t="s">
        <v>25</v>
      </c>
      <c r="P8" s="115"/>
    </row>
    <row r="9" spans="1:16" ht="14.25" thickTop="1" thickBot="1">
      <c r="A9" s="266" t="s">
        <v>131</v>
      </c>
      <c r="B9" s="262">
        <v>82442</v>
      </c>
      <c r="C9" s="102">
        <f t="shared" si="0"/>
        <v>2907</v>
      </c>
      <c r="D9" s="165">
        <f t="shared" si="1"/>
        <v>4726</v>
      </c>
      <c r="E9" s="292">
        <v>1601</v>
      </c>
      <c r="F9" s="163">
        <v>2027</v>
      </c>
      <c r="G9" s="163">
        <v>1098</v>
      </c>
      <c r="H9" s="164">
        <f t="shared" si="2"/>
        <v>74809</v>
      </c>
      <c r="I9" s="163">
        <v>1622</v>
      </c>
      <c r="J9" s="163">
        <v>33341</v>
      </c>
      <c r="K9" s="163">
        <v>25481</v>
      </c>
      <c r="L9" s="163">
        <v>4535</v>
      </c>
      <c r="M9" s="163">
        <v>8276</v>
      </c>
      <c r="N9" s="293">
        <v>1554</v>
      </c>
      <c r="O9" s="33" t="s">
        <v>26</v>
      </c>
      <c r="P9" s="115"/>
    </row>
    <row r="10" spans="1:16" ht="14.25" thickTop="1" thickBot="1">
      <c r="A10" s="266" t="s">
        <v>132</v>
      </c>
      <c r="B10" s="262">
        <v>11048</v>
      </c>
      <c r="C10" s="102">
        <f t="shared" si="0"/>
        <v>104</v>
      </c>
      <c r="D10" s="165">
        <f t="shared" si="1"/>
        <v>1192</v>
      </c>
      <c r="E10" s="292">
        <v>484</v>
      </c>
      <c r="F10" s="163">
        <v>614</v>
      </c>
      <c r="G10" s="163">
        <v>94</v>
      </c>
      <c r="H10" s="164">
        <f t="shared" si="2"/>
        <v>9752</v>
      </c>
      <c r="I10" s="163">
        <v>515</v>
      </c>
      <c r="J10" s="163">
        <v>3350</v>
      </c>
      <c r="K10" s="163">
        <v>2424</v>
      </c>
      <c r="L10" s="163">
        <v>588</v>
      </c>
      <c r="M10" s="163">
        <v>1249</v>
      </c>
      <c r="N10" s="293">
        <v>1626</v>
      </c>
      <c r="O10" s="33" t="s">
        <v>27</v>
      </c>
      <c r="P10" s="115"/>
    </row>
    <row r="11" spans="1:16" ht="14.25" thickTop="1" thickBot="1">
      <c r="A11" s="266" t="s">
        <v>133</v>
      </c>
      <c r="B11" s="262">
        <v>12297</v>
      </c>
      <c r="C11" s="102">
        <f t="shared" si="0"/>
        <v>91</v>
      </c>
      <c r="D11" s="165">
        <f t="shared" si="1"/>
        <v>1823</v>
      </c>
      <c r="E11" s="292">
        <v>512</v>
      </c>
      <c r="F11" s="163">
        <v>1246</v>
      </c>
      <c r="G11" s="163">
        <v>65</v>
      </c>
      <c r="H11" s="164">
        <f t="shared" si="2"/>
        <v>10383</v>
      </c>
      <c r="I11" s="163">
        <v>870</v>
      </c>
      <c r="J11" s="163">
        <v>1087</v>
      </c>
      <c r="K11" s="163">
        <v>2818</v>
      </c>
      <c r="L11" s="163">
        <v>2069</v>
      </c>
      <c r="M11" s="163">
        <v>1469</v>
      </c>
      <c r="N11" s="293">
        <v>2070</v>
      </c>
      <c r="O11" s="33" t="s">
        <v>28</v>
      </c>
      <c r="P11" s="115"/>
    </row>
    <row r="12" spans="1:16" ht="14.25" thickTop="1" thickBot="1">
      <c r="A12" s="266" t="s">
        <v>134</v>
      </c>
      <c r="B12" s="262">
        <v>21897</v>
      </c>
      <c r="C12" s="102">
        <f t="shared" si="0"/>
        <v>307</v>
      </c>
      <c r="D12" s="165">
        <f t="shared" si="1"/>
        <v>15481</v>
      </c>
      <c r="E12" s="292">
        <v>7468</v>
      </c>
      <c r="F12" s="163">
        <v>4480</v>
      </c>
      <c r="G12" s="163">
        <v>3533</v>
      </c>
      <c r="H12" s="164">
        <f t="shared" si="2"/>
        <v>6109</v>
      </c>
      <c r="I12" s="163">
        <v>44</v>
      </c>
      <c r="J12" s="163">
        <v>489</v>
      </c>
      <c r="K12" s="163">
        <v>552</v>
      </c>
      <c r="L12" s="163">
        <v>1346</v>
      </c>
      <c r="M12" s="163">
        <v>1271</v>
      </c>
      <c r="N12" s="293">
        <v>2407</v>
      </c>
      <c r="O12" s="33" t="s">
        <v>29</v>
      </c>
      <c r="P12" s="115"/>
    </row>
    <row r="13" spans="1:16" ht="14.25" thickTop="1" thickBot="1">
      <c r="A13" s="266" t="s">
        <v>135</v>
      </c>
      <c r="B13" s="262">
        <v>4249</v>
      </c>
      <c r="C13" s="102">
        <f t="shared" si="0"/>
        <v>47</v>
      </c>
      <c r="D13" s="165">
        <f t="shared" si="1"/>
        <v>2433</v>
      </c>
      <c r="E13" s="292">
        <v>372</v>
      </c>
      <c r="F13" s="163">
        <v>591</v>
      </c>
      <c r="G13" s="163">
        <v>1470</v>
      </c>
      <c r="H13" s="164">
        <f t="shared" si="2"/>
        <v>1769</v>
      </c>
      <c r="I13" s="163">
        <v>44</v>
      </c>
      <c r="J13" s="163">
        <v>133</v>
      </c>
      <c r="K13" s="163">
        <v>220</v>
      </c>
      <c r="L13" s="163">
        <v>692</v>
      </c>
      <c r="M13" s="163">
        <v>251</v>
      </c>
      <c r="N13" s="293">
        <v>429</v>
      </c>
      <c r="O13" s="33" t="s">
        <v>30</v>
      </c>
      <c r="P13" s="115"/>
    </row>
    <row r="14" spans="1:16" ht="14.25" thickTop="1" thickBot="1">
      <c r="A14" s="266" t="s">
        <v>136</v>
      </c>
      <c r="B14" s="262">
        <v>10391</v>
      </c>
      <c r="C14" s="102">
        <f t="shared" si="0"/>
        <v>139.5</v>
      </c>
      <c r="D14" s="165">
        <f t="shared" si="1"/>
        <v>1313.5</v>
      </c>
      <c r="E14" s="292">
        <v>548.5</v>
      </c>
      <c r="F14" s="163">
        <v>441</v>
      </c>
      <c r="G14" s="163">
        <v>324</v>
      </c>
      <c r="H14" s="164">
        <f t="shared" si="2"/>
        <v>8938</v>
      </c>
      <c r="I14" s="163">
        <v>20</v>
      </c>
      <c r="J14" s="163">
        <v>128</v>
      </c>
      <c r="K14" s="163">
        <v>218</v>
      </c>
      <c r="L14" s="163">
        <v>2649</v>
      </c>
      <c r="M14" s="163">
        <v>4498</v>
      </c>
      <c r="N14" s="293">
        <v>1425</v>
      </c>
      <c r="O14" s="33" t="s">
        <v>31</v>
      </c>
      <c r="P14" s="115"/>
    </row>
    <row r="15" spans="1:16" ht="14.25" thickTop="1" thickBot="1">
      <c r="A15" s="266" t="s">
        <v>137</v>
      </c>
      <c r="B15" s="262">
        <v>28338</v>
      </c>
      <c r="C15" s="102">
        <f t="shared" si="0"/>
        <v>250.5</v>
      </c>
      <c r="D15" s="165">
        <f t="shared" si="1"/>
        <v>8705.5</v>
      </c>
      <c r="E15" s="292">
        <v>2189.5</v>
      </c>
      <c r="F15" s="163">
        <v>4850</v>
      </c>
      <c r="G15" s="163">
        <v>1666</v>
      </c>
      <c r="H15" s="164">
        <f t="shared" si="2"/>
        <v>19382</v>
      </c>
      <c r="I15" s="163">
        <v>58</v>
      </c>
      <c r="J15" s="163">
        <v>747</v>
      </c>
      <c r="K15" s="163">
        <v>4708</v>
      </c>
      <c r="L15" s="163">
        <v>5829</v>
      </c>
      <c r="M15" s="163">
        <v>3086</v>
      </c>
      <c r="N15" s="293">
        <v>4954</v>
      </c>
      <c r="O15" s="33" t="s">
        <v>32</v>
      </c>
      <c r="P15" s="115"/>
    </row>
    <row r="16" spans="1:16" ht="14.25" thickTop="1" thickBot="1">
      <c r="A16" s="266" t="s">
        <v>138</v>
      </c>
      <c r="B16" s="262">
        <v>94268</v>
      </c>
      <c r="C16" s="102">
        <f t="shared" si="0"/>
        <v>-59</v>
      </c>
      <c r="D16" s="165">
        <f t="shared" si="1"/>
        <v>15761</v>
      </c>
      <c r="E16" s="292">
        <v>9223</v>
      </c>
      <c r="F16" s="163">
        <v>5858</v>
      </c>
      <c r="G16" s="163">
        <v>680</v>
      </c>
      <c r="H16" s="164">
        <f t="shared" si="2"/>
        <v>78566</v>
      </c>
      <c r="I16" s="163">
        <v>96</v>
      </c>
      <c r="J16" s="163">
        <v>516</v>
      </c>
      <c r="K16" s="163">
        <v>5562</v>
      </c>
      <c r="L16" s="163">
        <v>29154</v>
      </c>
      <c r="M16" s="163">
        <v>27463</v>
      </c>
      <c r="N16" s="293">
        <v>15775</v>
      </c>
      <c r="O16" s="33" t="s">
        <v>33</v>
      </c>
      <c r="P16" s="115"/>
    </row>
    <row r="17" spans="1:16" ht="14.25" thickTop="1" thickBot="1">
      <c r="A17" s="266" t="s">
        <v>139</v>
      </c>
      <c r="B17" s="262">
        <v>19775</v>
      </c>
      <c r="C17" s="102">
        <f t="shared" si="0"/>
        <v>172</v>
      </c>
      <c r="D17" s="165">
        <f t="shared" si="1"/>
        <v>7263</v>
      </c>
      <c r="E17" s="292">
        <v>2349</v>
      </c>
      <c r="F17" s="163">
        <v>3738</v>
      </c>
      <c r="G17" s="163">
        <v>1176</v>
      </c>
      <c r="H17" s="164">
        <f t="shared" si="2"/>
        <v>12340</v>
      </c>
      <c r="I17" s="163">
        <v>45</v>
      </c>
      <c r="J17" s="163">
        <v>246</v>
      </c>
      <c r="K17" s="163">
        <v>556</v>
      </c>
      <c r="L17" s="163">
        <v>1231</v>
      </c>
      <c r="M17" s="163">
        <v>1420</v>
      </c>
      <c r="N17" s="293">
        <v>8842</v>
      </c>
      <c r="O17" s="33" t="s">
        <v>34</v>
      </c>
      <c r="P17" s="115"/>
    </row>
    <row r="18" spans="1:16" ht="14.25" thickTop="1" thickBot="1">
      <c r="A18" s="266" t="s">
        <v>140</v>
      </c>
      <c r="B18" s="262">
        <v>2856</v>
      </c>
      <c r="C18" s="102">
        <f t="shared" si="0"/>
        <v>70.5</v>
      </c>
      <c r="D18" s="165">
        <f t="shared" si="1"/>
        <v>1078.5</v>
      </c>
      <c r="E18" s="292">
        <v>302.5</v>
      </c>
      <c r="F18" s="163">
        <v>661</v>
      </c>
      <c r="G18" s="163">
        <v>115</v>
      </c>
      <c r="H18" s="164">
        <f t="shared" si="2"/>
        <v>1707</v>
      </c>
      <c r="I18" s="163">
        <v>76</v>
      </c>
      <c r="J18" s="163">
        <v>101</v>
      </c>
      <c r="K18" s="163">
        <v>118</v>
      </c>
      <c r="L18" s="163">
        <v>512</v>
      </c>
      <c r="M18" s="163">
        <v>501</v>
      </c>
      <c r="N18" s="293">
        <v>399</v>
      </c>
      <c r="O18" s="33" t="s">
        <v>35</v>
      </c>
      <c r="P18" s="115"/>
    </row>
    <row r="19" spans="1:16" ht="14.25" thickTop="1" thickBot="1">
      <c r="A19" s="266" t="s">
        <v>51</v>
      </c>
      <c r="B19" s="262">
        <v>5776</v>
      </c>
      <c r="C19" s="102">
        <f t="shared" si="0"/>
        <v>2618.5</v>
      </c>
      <c r="D19" s="165">
        <f t="shared" si="1"/>
        <v>3071.5</v>
      </c>
      <c r="E19" s="292">
        <v>2874.5</v>
      </c>
      <c r="F19" s="163">
        <v>179</v>
      </c>
      <c r="G19" s="163">
        <v>18</v>
      </c>
      <c r="H19" s="164">
        <f t="shared" si="2"/>
        <v>86</v>
      </c>
      <c r="I19" s="163">
        <v>3</v>
      </c>
      <c r="J19" s="163">
        <v>21</v>
      </c>
      <c r="K19" s="163">
        <v>14</v>
      </c>
      <c r="L19" s="163">
        <v>20</v>
      </c>
      <c r="M19" s="163">
        <v>20</v>
      </c>
      <c r="N19" s="293">
        <v>8</v>
      </c>
      <c r="O19" s="33" t="s">
        <v>155</v>
      </c>
      <c r="P19" s="115"/>
    </row>
    <row r="20" spans="1:16" ht="14.25" thickTop="1" thickBot="1">
      <c r="A20" s="267" t="s">
        <v>141</v>
      </c>
      <c r="B20" s="294">
        <v>32245</v>
      </c>
      <c r="C20" s="295">
        <f t="shared" si="0"/>
        <v>17267.5</v>
      </c>
      <c r="D20" s="296">
        <f t="shared" si="1"/>
        <v>5175.5</v>
      </c>
      <c r="E20" s="297">
        <v>2189.5</v>
      </c>
      <c r="F20" s="298">
        <v>2026</v>
      </c>
      <c r="G20" s="298">
        <v>960</v>
      </c>
      <c r="H20" s="167">
        <f t="shared" si="2"/>
        <v>9802</v>
      </c>
      <c r="I20" s="298">
        <v>330</v>
      </c>
      <c r="J20" s="298">
        <v>1863</v>
      </c>
      <c r="K20" s="298">
        <v>1427</v>
      </c>
      <c r="L20" s="298">
        <v>1661</v>
      </c>
      <c r="M20" s="298">
        <v>2463</v>
      </c>
      <c r="N20" s="299">
        <v>2058</v>
      </c>
      <c r="O20" s="104" t="s">
        <v>37</v>
      </c>
      <c r="P20" s="115"/>
    </row>
    <row r="21" spans="1:16" ht="13.5" thickBot="1">
      <c r="A21" s="113" t="s">
        <v>70</v>
      </c>
      <c r="B21" s="133">
        <v>373165</v>
      </c>
      <c r="C21" s="103">
        <f t="shared" si="0"/>
        <v>19182</v>
      </c>
      <c r="D21" s="166">
        <f t="shared" si="1"/>
        <v>75090</v>
      </c>
      <c r="E21" s="168">
        <v>35023</v>
      </c>
      <c r="F21" s="169">
        <v>27959</v>
      </c>
      <c r="G21" s="169">
        <v>12108</v>
      </c>
      <c r="H21" s="167">
        <f t="shared" si="2"/>
        <v>278893</v>
      </c>
      <c r="I21" s="169">
        <v>21482</v>
      </c>
      <c r="J21" s="169">
        <v>43223</v>
      </c>
      <c r="K21" s="169">
        <v>53779</v>
      </c>
      <c r="L21" s="169">
        <v>60899</v>
      </c>
      <c r="M21" s="169">
        <v>53076</v>
      </c>
      <c r="N21" s="170">
        <v>46434</v>
      </c>
      <c r="O21" s="105" t="s">
        <v>38</v>
      </c>
      <c r="P21" s="115"/>
    </row>
    <row r="22" spans="1:16" ht="18.75">
      <c r="A22" s="17"/>
      <c r="B22" s="17"/>
      <c r="C22" s="5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4"/>
      <c r="P22" s="21"/>
    </row>
    <row r="23" spans="1:16" ht="12.7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1:16" ht="12.7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</row>
    <row r="25" spans="1:16" ht="12.7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</row>
    <row r="26" spans="1:16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6" ht="13.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</row>
    <row r="28" spans="1:16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</row>
    <row r="29" spans="1:16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</row>
    <row r="30" spans="1:16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</row>
    <row r="31" spans="1:16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</row>
    <row r="32" spans="1:16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  <row r="33" spans="1:15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</row>
    <row r="34" spans="1:15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</row>
    <row r="35" spans="1:15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1:15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</row>
    <row r="37" spans="1:15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</row>
    <row r="38" spans="1:15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</row>
    <row r="39" spans="1:15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</row>
    <row r="40" spans="1:15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</row>
    <row r="41" spans="1:15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</row>
    <row r="42" spans="1:15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</row>
    <row r="43" spans="1:15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</row>
    <row r="44" spans="1:15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</row>
    <row r="45" spans="1:15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</row>
  </sheetData>
  <mergeCells count="14">
    <mergeCell ref="A1:H1"/>
    <mergeCell ref="I1:O1"/>
    <mergeCell ref="A5:A6"/>
    <mergeCell ref="B5:B6"/>
    <mergeCell ref="C5:C6"/>
    <mergeCell ref="D5:D6"/>
    <mergeCell ref="E5:E6"/>
    <mergeCell ref="G5:G6"/>
    <mergeCell ref="O5:O6"/>
    <mergeCell ref="P5:P6"/>
    <mergeCell ref="H5:H6"/>
    <mergeCell ref="A2:G3"/>
    <mergeCell ref="I2:O3"/>
    <mergeCell ref="F5:F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8DCE0-912E-49F1-BCDF-9C96E3943334}">
  <sheetPr>
    <tabColor rgb="FFFFC000"/>
  </sheetPr>
  <dimension ref="A1:P44"/>
  <sheetViews>
    <sheetView workbookViewId="0">
      <selection activeCell="H24" sqref="H24"/>
    </sheetView>
  </sheetViews>
  <sheetFormatPr baseColWidth="10" defaultRowHeight="12"/>
  <cols>
    <col min="1" max="1" width="24.7109375" customWidth="1"/>
    <col min="2" max="2" width="8.140625" customWidth="1"/>
    <col min="3" max="3" width="11.7109375" customWidth="1"/>
    <col min="4" max="4" width="9.140625" bestFit="1" customWidth="1"/>
    <col min="5" max="7" width="6.42578125" bestFit="1" customWidth="1"/>
    <col min="8" max="8" width="20.7109375" bestFit="1" customWidth="1"/>
    <col min="9" max="9" width="10" customWidth="1"/>
    <col min="10" max="14" width="8.7109375" bestFit="1" customWidth="1"/>
    <col min="15" max="15" width="19" style="35" bestFit="1" customWidth="1"/>
  </cols>
  <sheetData>
    <row r="1" spans="1:16" ht="23.1" customHeight="1" thickBot="1">
      <c r="A1" s="229" t="s">
        <v>145</v>
      </c>
      <c r="B1" s="229"/>
      <c r="C1" s="229"/>
      <c r="D1" s="229"/>
      <c r="E1" s="229"/>
      <c r="F1" s="229"/>
      <c r="G1" s="229"/>
      <c r="H1" s="244"/>
      <c r="I1" s="252" t="s">
        <v>40</v>
      </c>
      <c r="J1" s="228"/>
      <c r="K1" s="228"/>
      <c r="L1" s="228"/>
      <c r="M1" s="228"/>
      <c r="N1" s="228"/>
      <c r="O1" s="228"/>
      <c r="P1" s="17"/>
    </row>
    <row r="2" spans="1:16" ht="21.6" customHeight="1">
      <c r="A2" s="239" t="s">
        <v>98</v>
      </c>
      <c r="B2" s="239"/>
      <c r="C2" s="239"/>
      <c r="D2" s="239"/>
      <c r="E2" s="239"/>
      <c r="F2" s="239"/>
      <c r="G2" s="239"/>
      <c r="H2" s="239"/>
      <c r="I2" s="45"/>
      <c r="J2" s="250" t="s">
        <v>146</v>
      </c>
      <c r="K2" s="250"/>
      <c r="L2" s="250"/>
      <c r="M2" s="250"/>
      <c r="N2" s="250"/>
      <c r="O2" s="250"/>
      <c r="P2" s="17"/>
    </row>
    <row r="3" spans="1:16" ht="39" customHeight="1" thickBot="1">
      <c r="A3" s="240"/>
      <c r="B3" s="240"/>
      <c r="C3" s="240"/>
      <c r="D3" s="240"/>
      <c r="E3" s="240"/>
      <c r="F3" s="240"/>
      <c r="G3" s="240"/>
      <c r="H3" s="240"/>
      <c r="I3" s="46"/>
      <c r="J3" s="251"/>
      <c r="K3" s="251"/>
      <c r="L3" s="251"/>
      <c r="M3" s="251"/>
      <c r="N3" s="251"/>
      <c r="O3" s="251"/>
      <c r="P3" s="17"/>
    </row>
    <row r="4" spans="1:16" ht="13.5" thickBot="1">
      <c r="A4" s="36"/>
      <c r="B4" s="114" t="s">
        <v>38</v>
      </c>
      <c r="C4" s="37" t="s">
        <v>105</v>
      </c>
      <c r="D4" s="37" t="s">
        <v>93</v>
      </c>
      <c r="E4" s="37" t="s">
        <v>102</v>
      </c>
      <c r="F4" s="37" t="s">
        <v>103</v>
      </c>
      <c r="G4" s="37" t="s">
        <v>104</v>
      </c>
      <c r="H4" s="42" t="s">
        <v>89</v>
      </c>
      <c r="I4" s="42" t="s">
        <v>88</v>
      </c>
      <c r="J4" s="19" t="s">
        <v>87</v>
      </c>
      <c r="K4" s="19" t="s">
        <v>86</v>
      </c>
      <c r="L4" s="19" t="s">
        <v>117</v>
      </c>
      <c r="M4" s="19" t="s">
        <v>118</v>
      </c>
      <c r="N4" s="19" t="s">
        <v>119</v>
      </c>
      <c r="O4" s="20"/>
      <c r="P4" s="17"/>
    </row>
    <row r="5" spans="1:16" ht="12.6" customHeight="1">
      <c r="A5" s="231" t="s">
        <v>42</v>
      </c>
      <c r="B5" s="233" t="s">
        <v>70</v>
      </c>
      <c r="C5" s="234" t="s">
        <v>14</v>
      </c>
      <c r="D5" s="235" t="s">
        <v>97</v>
      </c>
      <c r="E5" s="234" t="s">
        <v>120</v>
      </c>
      <c r="F5" s="234" t="s">
        <v>121</v>
      </c>
      <c r="G5" s="234" t="s">
        <v>122</v>
      </c>
      <c r="H5" s="40" t="s">
        <v>81</v>
      </c>
      <c r="I5" s="38" t="s">
        <v>95</v>
      </c>
      <c r="J5" s="22" t="s">
        <v>95</v>
      </c>
      <c r="K5" s="22" t="s">
        <v>95</v>
      </c>
      <c r="L5" s="22" t="s">
        <v>95</v>
      </c>
      <c r="M5" s="22" t="s">
        <v>95</v>
      </c>
      <c r="N5" s="22" t="s">
        <v>95</v>
      </c>
      <c r="O5" s="248" t="s">
        <v>41</v>
      </c>
      <c r="P5" s="238"/>
    </row>
    <row r="6" spans="1:16" ht="13.5" thickBot="1">
      <c r="A6" s="232"/>
      <c r="B6" s="268"/>
      <c r="C6" s="269"/>
      <c r="D6" s="270"/>
      <c r="E6" s="269"/>
      <c r="F6" s="269"/>
      <c r="G6" s="269"/>
      <c r="H6" s="300"/>
      <c r="I6" s="300" t="s">
        <v>123</v>
      </c>
      <c r="J6" s="22" t="s">
        <v>124</v>
      </c>
      <c r="K6" s="22" t="s">
        <v>125</v>
      </c>
      <c r="L6" s="22" t="s">
        <v>126</v>
      </c>
      <c r="M6" s="22" t="s">
        <v>127</v>
      </c>
      <c r="N6" s="22" t="s">
        <v>128</v>
      </c>
      <c r="O6" s="249"/>
      <c r="P6" s="238"/>
    </row>
    <row r="7" spans="1:16" ht="13.5" thickBot="1">
      <c r="A7" s="266" t="s">
        <v>129</v>
      </c>
      <c r="B7" s="301">
        <v>832</v>
      </c>
      <c r="C7" s="187">
        <f>B7-(D7+H7)</f>
        <v>7</v>
      </c>
      <c r="D7" s="302">
        <f>E7+F7+G7</f>
        <v>109</v>
      </c>
      <c r="E7" s="303">
        <v>65</v>
      </c>
      <c r="F7" s="303">
        <v>29</v>
      </c>
      <c r="G7" s="303">
        <v>15</v>
      </c>
      <c r="H7" s="171">
        <f>I7+J7+K7+L7+M7+N7</f>
        <v>716</v>
      </c>
      <c r="I7" s="303">
        <v>0</v>
      </c>
      <c r="J7" s="303">
        <v>32</v>
      </c>
      <c r="K7" s="303">
        <v>105</v>
      </c>
      <c r="L7" s="303">
        <v>165</v>
      </c>
      <c r="M7" s="303">
        <v>127</v>
      </c>
      <c r="N7" s="304">
        <v>287</v>
      </c>
      <c r="O7" s="33" t="s">
        <v>24</v>
      </c>
      <c r="P7" s="115"/>
    </row>
    <row r="8" spans="1:16" ht="13.5" thickBot="1">
      <c r="A8" s="266" t="s">
        <v>130</v>
      </c>
      <c r="B8" s="305">
        <v>4607</v>
      </c>
      <c r="C8" s="188">
        <f t="shared" ref="C8:C21" si="0">B8-(D8+H8)</f>
        <v>41</v>
      </c>
      <c r="D8" s="172">
        <f t="shared" ref="D8:D21" si="1">E8+F8+G8</f>
        <v>867</v>
      </c>
      <c r="E8" s="118">
        <v>243</v>
      </c>
      <c r="F8" s="118">
        <v>463</v>
      </c>
      <c r="G8" s="118">
        <v>161</v>
      </c>
      <c r="H8" s="171">
        <f t="shared" ref="H8:H21" si="2">I8+J8+K8+L8+M8+N8</f>
        <v>3699</v>
      </c>
      <c r="I8" s="118">
        <v>188</v>
      </c>
      <c r="J8" s="118">
        <v>54</v>
      </c>
      <c r="K8" s="118">
        <v>1164</v>
      </c>
      <c r="L8" s="118">
        <v>1459</v>
      </c>
      <c r="M8" s="118">
        <v>221</v>
      </c>
      <c r="N8" s="306">
        <v>613</v>
      </c>
      <c r="O8" s="33" t="s">
        <v>25</v>
      </c>
      <c r="P8" s="115"/>
    </row>
    <row r="9" spans="1:16" ht="13.5" thickBot="1">
      <c r="A9" s="266" t="s">
        <v>131</v>
      </c>
      <c r="B9" s="305">
        <v>8955</v>
      </c>
      <c r="C9" s="188">
        <f t="shared" si="0"/>
        <v>420</v>
      </c>
      <c r="D9" s="172">
        <f t="shared" si="1"/>
        <v>1494</v>
      </c>
      <c r="E9" s="118">
        <v>785</v>
      </c>
      <c r="F9" s="118">
        <v>574</v>
      </c>
      <c r="G9" s="118">
        <v>135</v>
      </c>
      <c r="H9" s="171">
        <f t="shared" si="2"/>
        <v>7041</v>
      </c>
      <c r="I9" s="118">
        <v>126</v>
      </c>
      <c r="J9" s="118">
        <v>3394</v>
      </c>
      <c r="K9" s="118">
        <v>1705</v>
      </c>
      <c r="L9" s="118">
        <v>1026</v>
      </c>
      <c r="M9" s="118">
        <v>508</v>
      </c>
      <c r="N9" s="306">
        <v>282</v>
      </c>
      <c r="O9" s="33" t="s">
        <v>26</v>
      </c>
      <c r="P9" s="115"/>
    </row>
    <row r="10" spans="1:16" ht="13.5" thickBot="1">
      <c r="A10" s="266" t="s">
        <v>132</v>
      </c>
      <c r="B10" s="305">
        <v>4753</v>
      </c>
      <c r="C10" s="188">
        <f t="shared" si="0"/>
        <v>44</v>
      </c>
      <c r="D10" s="172">
        <f t="shared" si="1"/>
        <v>643</v>
      </c>
      <c r="E10" s="118">
        <v>471</v>
      </c>
      <c r="F10" s="118">
        <v>166</v>
      </c>
      <c r="G10" s="118">
        <v>6</v>
      </c>
      <c r="H10" s="171">
        <f t="shared" si="2"/>
        <v>4066</v>
      </c>
      <c r="I10" s="118">
        <v>129</v>
      </c>
      <c r="J10" s="118">
        <v>762</v>
      </c>
      <c r="K10" s="118">
        <v>1119</v>
      </c>
      <c r="L10" s="118">
        <v>694</v>
      </c>
      <c r="M10" s="118">
        <v>408</v>
      </c>
      <c r="N10" s="306">
        <v>954</v>
      </c>
      <c r="O10" s="33" t="s">
        <v>27</v>
      </c>
      <c r="P10" s="115"/>
    </row>
    <row r="11" spans="1:16" ht="13.5" thickBot="1">
      <c r="A11" s="266" t="s">
        <v>133</v>
      </c>
      <c r="B11" s="305">
        <v>6075</v>
      </c>
      <c r="C11" s="188">
        <f t="shared" si="0"/>
        <v>83.5</v>
      </c>
      <c r="D11" s="172">
        <f t="shared" si="1"/>
        <v>599.5</v>
      </c>
      <c r="E11" s="118">
        <v>513.5</v>
      </c>
      <c r="F11" s="118">
        <v>78</v>
      </c>
      <c r="G11" s="118">
        <v>8</v>
      </c>
      <c r="H11" s="171">
        <f t="shared" si="2"/>
        <v>5392</v>
      </c>
      <c r="I11" s="118">
        <v>131</v>
      </c>
      <c r="J11" s="118">
        <v>396</v>
      </c>
      <c r="K11" s="118">
        <v>900</v>
      </c>
      <c r="L11" s="118">
        <v>1625</v>
      </c>
      <c r="M11" s="118">
        <v>1438</v>
      </c>
      <c r="N11" s="306">
        <v>902</v>
      </c>
      <c r="O11" s="33" t="s">
        <v>28</v>
      </c>
      <c r="P11" s="115"/>
    </row>
    <row r="12" spans="1:16" ht="13.5" thickBot="1">
      <c r="A12" s="266" t="s">
        <v>134</v>
      </c>
      <c r="B12" s="305">
        <v>4914</v>
      </c>
      <c r="C12" s="188">
        <f t="shared" si="0"/>
        <v>36</v>
      </c>
      <c r="D12" s="172">
        <f t="shared" si="1"/>
        <v>1542</v>
      </c>
      <c r="E12" s="118">
        <v>727</v>
      </c>
      <c r="F12" s="118">
        <v>441</v>
      </c>
      <c r="G12" s="118">
        <v>374</v>
      </c>
      <c r="H12" s="171">
        <f t="shared" si="2"/>
        <v>3336</v>
      </c>
      <c r="I12" s="118">
        <v>21</v>
      </c>
      <c r="J12" s="118">
        <v>379</v>
      </c>
      <c r="K12" s="118">
        <v>441</v>
      </c>
      <c r="L12" s="118">
        <v>940</v>
      </c>
      <c r="M12" s="118">
        <v>509</v>
      </c>
      <c r="N12" s="306">
        <v>1046</v>
      </c>
      <c r="O12" s="33" t="s">
        <v>29</v>
      </c>
      <c r="P12" s="115"/>
    </row>
    <row r="13" spans="1:16" ht="13.5" thickBot="1">
      <c r="A13" s="266" t="s">
        <v>135</v>
      </c>
      <c r="B13" s="305">
        <v>1265</v>
      </c>
      <c r="C13" s="188">
        <f t="shared" si="0"/>
        <v>10.5</v>
      </c>
      <c r="D13" s="172">
        <f t="shared" si="1"/>
        <v>378.5</v>
      </c>
      <c r="E13" s="118">
        <v>135.5</v>
      </c>
      <c r="F13" s="118">
        <v>140</v>
      </c>
      <c r="G13" s="118">
        <v>103</v>
      </c>
      <c r="H13" s="171">
        <f t="shared" si="2"/>
        <v>876</v>
      </c>
      <c r="I13" s="118">
        <v>6</v>
      </c>
      <c r="J13" s="118">
        <v>126</v>
      </c>
      <c r="K13" s="118">
        <v>215</v>
      </c>
      <c r="L13" s="118">
        <v>226</v>
      </c>
      <c r="M13" s="118">
        <v>108</v>
      </c>
      <c r="N13" s="306">
        <v>195</v>
      </c>
      <c r="O13" s="33" t="s">
        <v>30</v>
      </c>
      <c r="P13" s="115"/>
    </row>
    <row r="14" spans="1:16" ht="13.5" thickBot="1">
      <c r="A14" s="266" t="s">
        <v>136</v>
      </c>
      <c r="B14" s="305">
        <v>6393</v>
      </c>
      <c r="C14" s="188">
        <f t="shared" si="0"/>
        <v>178.5</v>
      </c>
      <c r="D14" s="172">
        <f t="shared" si="1"/>
        <v>722.5</v>
      </c>
      <c r="E14" s="118">
        <v>340.5</v>
      </c>
      <c r="F14" s="118">
        <v>251</v>
      </c>
      <c r="G14" s="118">
        <v>131</v>
      </c>
      <c r="H14" s="171">
        <f t="shared" si="2"/>
        <v>5492</v>
      </c>
      <c r="I14" s="118">
        <v>3</v>
      </c>
      <c r="J14" s="118">
        <v>100</v>
      </c>
      <c r="K14" s="118">
        <v>188</v>
      </c>
      <c r="L14" s="118">
        <v>2002</v>
      </c>
      <c r="M14" s="118">
        <v>2766</v>
      </c>
      <c r="N14" s="306">
        <v>433</v>
      </c>
      <c r="O14" s="33" t="s">
        <v>31</v>
      </c>
      <c r="P14" s="115"/>
    </row>
    <row r="15" spans="1:16" ht="13.5" thickBot="1">
      <c r="A15" s="266" t="s">
        <v>137</v>
      </c>
      <c r="B15" s="305">
        <v>44164</v>
      </c>
      <c r="C15" s="188">
        <f t="shared" si="0"/>
        <v>464</v>
      </c>
      <c r="D15" s="172">
        <f t="shared" si="1"/>
        <v>8071</v>
      </c>
      <c r="E15" s="118">
        <v>3818</v>
      </c>
      <c r="F15" s="118">
        <v>3423</v>
      </c>
      <c r="G15" s="118">
        <v>830</v>
      </c>
      <c r="H15" s="171">
        <f t="shared" si="2"/>
        <v>35629</v>
      </c>
      <c r="I15" s="118">
        <v>9</v>
      </c>
      <c r="J15" s="118">
        <v>1583</v>
      </c>
      <c r="K15" s="118">
        <v>10778</v>
      </c>
      <c r="L15" s="118">
        <v>11083</v>
      </c>
      <c r="M15" s="118">
        <v>5419</v>
      </c>
      <c r="N15" s="306">
        <v>6757</v>
      </c>
      <c r="O15" s="33" t="s">
        <v>32</v>
      </c>
      <c r="P15" s="115"/>
    </row>
    <row r="16" spans="1:16" ht="13.5" thickBot="1">
      <c r="A16" s="266" t="s">
        <v>138</v>
      </c>
      <c r="B16" s="305">
        <v>93947</v>
      </c>
      <c r="C16" s="188">
        <f t="shared" si="0"/>
        <v>115.5</v>
      </c>
      <c r="D16" s="172">
        <f t="shared" si="1"/>
        <v>4611.5</v>
      </c>
      <c r="E16" s="118">
        <v>2805.5</v>
      </c>
      <c r="F16" s="118">
        <v>1508</v>
      </c>
      <c r="G16" s="118">
        <v>298</v>
      </c>
      <c r="H16" s="171">
        <f t="shared" si="2"/>
        <v>89220</v>
      </c>
      <c r="I16" s="118">
        <v>44</v>
      </c>
      <c r="J16" s="118">
        <v>893</v>
      </c>
      <c r="K16" s="118">
        <v>9639</v>
      </c>
      <c r="L16" s="118">
        <v>36055</v>
      </c>
      <c r="M16" s="118">
        <v>30246</v>
      </c>
      <c r="N16" s="306">
        <v>12343</v>
      </c>
      <c r="O16" s="33" t="s">
        <v>33</v>
      </c>
      <c r="P16" s="115"/>
    </row>
    <row r="17" spans="1:16" ht="13.5" thickBot="1">
      <c r="A17" s="266" t="s">
        <v>139</v>
      </c>
      <c r="B17" s="305">
        <v>17121</v>
      </c>
      <c r="C17" s="188">
        <f t="shared" si="0"/>
        <v>219</v>
      </c>
      <c r="D17" s="172">
        <f t="shared" si="1"/>
        <v>4127</v>
      </c>
      <c r="E17" s="118">
        <v>2325</v>
      </c>
      <c r="F17" s="118">
        <v>1560</v>
      </c>
      <c r="G17" s="118">
        <v>242</v>
      </c>
      <c r="H17" s="171">
        <f t="shared" si="2"/>
        <v>12775</v>
      </c>
      <c r="I17" s="118">
        <v>9</v>
      </c>
      <c r="J17" s="118">
        <v>329</v>
      </c>
      <c r="K17" s="118">
        <v>1135</v>
      </c>
      <c r="L17" s="118">
        <v>1590</v>
      </c>
      <c r="M17" s="118">
        <v>2071</v>
      </c>
      <c r="N17" s="306">
        <v>7641</v>
      </c>
      <c r="O17" s="33" t="s">
        <v>34</v>
      </c>
      <c r="P17" s="115"/>
    </row>
    <row r="18" spans="1:16" ht="13.5" thickBot="1">
      <c r="A18" s="266" t="s">
        <v>140</v>
      </c>
      <c r="B18" s="305">
        <v>3950</v>
      </c>
      <c r="C18" s="188">
        <f t="shared" si="0"/>
        <v>52</v>
      </c>
      <c r="D18" s="172">
        <f t="shared" si="1"/>
        <v>873</v>
      </c>
      <c r="E18" s="118">
        <v>408</v>
      </c>
      <c r="F18" s="118">
        <v>420</v>
      </c>
      <c r="G18" s="118">
        <v>45</v>
      </c>
      <c r="H18" s="171">
        <f t="shared" si="2"/>
        <v>3025</v>
      </c>
      <c r="I18" s="118">
        <v>6</v>
      </c>
      <c r="J18" s="118">
        <v>99</v>
      </c>
      <c r="K18" s="118">
        <v>394</v>
      </c>
      <c r="L18" s="118">
        <v>1556</v>
      </c>
      <c r="M18" s="118">
        <v>649</v>
      </c>
      <c r="N18" s="306">
        <v>321</v>
      </c>
      <c r="O18" s="33" t="s">
        <v>35</v>
      </c>
      <c r="P18" s="115"/>
    </row>
    <row r="19" spans="1:16" ht="13.5" thickBot="1">
      <c r="A19" s="266" t="s">
        <v>51</v>
      </c>
      <c r="B19" s="305">
        <v>1177</v>
      </c>
      <c r="C19" s="188">
        <f t="shared" si="0"/>
        <v>802</v>
      </c>
      <c r="D19" s="172">
        <f t="shared" si="1"/>
        <v>251</v>
      </c>
      <c r="E19" s="118">
        <v>212</v>
      </c>
      <c r="F19" s="118">
        <v>38</v>
      </c>
      <c r="G19" s="118">
        <v>1</v>
      </c>
      <c r="H19" s="171">
        <f t="shared" si="2"/>
        <v>124</v>
      </c>
      <c r="I19" s="118">
        <v>7</v>
      </c>
      <c r="J19" s="118">
        <v>28</v>
      </c>
      <c r="K19" s="118">
        <v>13</v>
      </c>
      <c r="L19" s="118">
        <v>40</v>
      </c>
      <c r="M19" s="118">
        <v>31</v>
      </c>
      <c r="N19" s="306">
        <v>5</v>
      </c>
      <c r="O19" s="33" t="s">
        <v>36</v>
      </c>
      <c r="P19" s="115"/>
    </row>
    <row r="20" spans="1:16" ht="13.5" thickBot="1">
      <c r="A20" s="267" t="s">
        <v>141</v>
      </c>
      <c r="B20" s="307">
        <v>10387</v>
      </c>
      <c r="C20" s="308">
        <f t="shared" si="0"/>
        <v>603</v>
      </c>
      <c r="D20" s="309">
        <f t="shared" si="1"/>
        <v>2273</v>
      </c>
      <c r="E20" s="310">
        <v>1447</v>
      </c>
      <c r="F20" s="310">
        <v>569</v>
      </c>
      <c r="G20" s="310">
        <v>257</v>
      </c>
      <c r="H20" s="175">
        <f t="shared" si="2"/>
        <v>7511</v>
      </c>
      <c r="I20" s="310">
        <v>101</v>
      </c>
      <c r="J20" s="310">
        <v>464</v>
      </c>
      <c r="K20" s="310">
        <v>765</v>
      </c>
      <c r="L20" s="310">
        <v>2649</v>
      </c>
      <c r="M20" s="310">
        <v>2394</v>
      </c>
      <c r="N20" s="311">
        <v>1138</v>
      </c>
      <c r="O20" s="104" t="s">
        <v>37</v>
      </c>
      <c r="P20" s="115"/>
    </row>
    <row r="21" spans="1:16" ht="13.5" thickBot="1">
      <c r="A21" s="113" t="s">
        <v>70</v>
      </c>
      <c r="B21" s="186">
        <v>207555</v>
      </c>
      <c r="C21" s="189">
        <f t="shared" si="0"/>
        <v>2091</v>
      </c>
      <c r="D21" s="174">
        <f t="shared" si="1"/>
        <v>26562</v>
      </c>
      <c r="E21" s="119">
        <v>14296</v>
      </c>
      <c r="F21" s="119">
        <v>9660</v>
      </c>
      <c r="G21" s="119">
        <v>2606</v>
      </c>
      <c r="H21" s="175">
        <f t="shared" si="2"/>
        <v>178902</v>
      </c>
      <c r="I21" s="119">
        <v>780</v>
      </c>
      <c r="J21" s="119">
        <v>8639</v>
      </c>
      <c r="K21" s="119">
        <v>28561</v>
      </c>
      <c r="L21" s="119">
        <v>61110</v>
      </c>
      <c r="M21" s="119">
        <v>46895</v>
      </c>
      <c r="N21" s="176">
        <v>32917</v>
      </c>
      <c r="O21" s="105" t="s">
        <v>38</v>
      </c>
      <c r="P21" s="115"/>
    </row>
    <row r="22" spans="1:16" ht="18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M22" s="17"/>
      <c r="N22" s="17"/>
      <c r="O22" s="34"/>
      <c r="P22" s="21"/>
    </row>
    <row r="24" spans="1:16" ht="12.75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1:16" ht="12.7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</row>
    <row r="26" spans="1:16" ht="12.7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</row>
    <row r="27" spans="1:16" ht="12.75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</row>
    <row r="28" spans="1:16" ht="13.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</row>
    <row r="29" spans="1:16" ht="12.7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</row>
    <row r="30" spans="1:16" ht="12.7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</row>
    <row r="31" spans="1:16" ht="12.7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</row>
    <row r="32" spans="1:16" ht="12.7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</row>
    <row r="33" spans="1:16" ht="12.7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</row>
    <row r="34" spans="1:16" ht="12.75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2.7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</row>
    <row r="36" spans="1:16" ht="12.75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</row>
    <row r="37" spans="1:16" ht="12.75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</row>
    <row r="38" spans="1:16" ht="12.75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  <row r="39" spans="1:16" ht="12.75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</row>
    <row r="40" spans="1:16" ht="12.75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</row>
    <row r="41" spans="1:16" ht="12.75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</row>
    <row r="42" spans="1:16" ht="12.75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</row>
    <row r="43" spans="1:16" ht="12.75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</row>
    <row r="44" spans="1:16" ht="12.75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</row>
  </sheetData>
  <mergeCells count="13">
    <mergeCell ref="P5:P6"/>
    <mergeCell ref="J2:O3"/>
    <mergeCell ref="I1:O1"/>
    <mergeCell ref="A2:H3"/>
    <mergeCell ref="F5:F6"/>
    <mergeCell ref="A1:H1"/>
    <mergeCell ref="A5:A6"/>
    <mergeCell ref="B5:B6"/>
    <mergeCell ref="C5:C6"/>
    <mergeCell ref="D5:D6"/>
    <mergeCell ref="E5:E6"/>
    <mergeCell ref="G5:G6"/>
    <mergeCell ref="O5:O6"/>
  </mergeCells>
  <pageMargins left="0.7" right="0.7" top="0.75" bottom="0.75" header="0.3" footer="0.3"/>
  <pageSetup paperSize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M17"/>
  <sheetViews>
    <sheetView tabSelected="1" zoomScaleNormal="100" workbookViewId="0">
      <selection activeCell="P1" sqref="P1"/>
    </sheetView>
  </sheetViews>
  <sheetFormatPr baseColWidth="10" defaultColWidth="11.140625" defaultRowHeight="12" customHeight="1"/>
  <cols>
    <col min="1" max="1" width="19.85546875" style="16" bestFit="1" customWidth="1"/>
    <col min="2" max="3" width="10" style="16" customWidth="1"/>
    <col min="4" max="4" width="12" style="16" bestFit="1" customWidth="1"/>
    <col min="5" max="6" width="8" style="16" bestFit="1" customWidth="1"/>
    <col min="7" max="7" width="11.5703125" style="16" customWidth="1"/>
    <col min="8" max="11" width="8" style="16" bestFit="1" customWidth="1"/>
    <col min="12" max="12" width="9.85546875" style="16" customWidth="1"/>
    <col min="13" max="13" width="15.5703125" style="16" bestFit="1" customWidth="1"/>
    <col min="14" max="14" width="12.7109375" style="16" customWidth="1"/>
    <col min="15" max="16" width="23.140625" style="16" customWidth="1"/>
    <col min="17" max="16384" width="11.140625" style="16"/>
  </cols>
  <sheetData>
    <row r="1" spans="1:13" ht="67.5" customHeight="1">
      <c r="A1" s="210" t="s">
        <v>165</v>
      </c>
      <c r="B1" s="210"/>
      <c r="C1" s="210"/>
      <c r="D1" s="210"/>
      <c r="E1" s="210"/>
      <c r="F1" s="210"/>
      <c r="G1" s="253" t="s">
        <v>164</v>
      </c>
      <c r="H1" s="253"/>
      <c r="I1" s="253"/>
      <c r="J1" s="253"/>
      <c r="K1" s="253"/>
      <c r="L1" s="253"/>
      <c r="M1" s="253"/>
    </row>
    <row r="2" spans="1:13" ht="12" customHeight="1">
      <c r="A2" s="254" t="s">
        <v>95</v>
      </c>
      <c r="B2" s="120" t="s">
        <v>38</v>
      </c>
      <c r="C2" s="120" t="s">
        <v>154</v>
      </c>
      <c r="D2" s="30" t="s">
        <v>65</v>
      </c>
      <c r="E2" s="257" t="s">
        <v>64</v>
      </c>
      <c r="F2" s="257" t="s">
        <v>63</v>
      </c>
      <c r="G2" s="257" t="s">
        <v>62</v>
      </c>
      <c r="H2" s="257" t="s">
        <v>61</v>
      </c>
      <c r="I2" s="257" t="s">
        <v>60</v>
      </c>
      <c r="J2" s="257" t="s">
        <v>59</v>
      </c>
      <c r="K2" s="257" t="s">
        <v>58</v>
      </c>
      <c r="L2" s="30" t="s">
        <v>107</v>
      </c>
      <c r="M2" s="256" t="s">
        <v>106</v>
      </c>
    </row>
    <row r="3" spans="1:13" ht="22.5" customHeight="1" thickBot="1">
      <c r="A3" s="255"/>
      <c r="B3" s="321" t="s">
        <v>3</v>
      </c>
      <c r="C3" s="321" t="s">
        <v>78</v>
      </c>
      <c r="D3" s="323" t="s">
        <v>69</v>
      </c>
      <c r="E3" s="315"/>
      <c r="F3" s="315"/>
      <c r="G3" s="315"/>
      <c r="H3" s="315"/>
      <c r="I3" s="315"/>
      <c r="J3" s="315"/>
      <c r="K3" s="315"/>
      <c r="L3" s="107" t="s">
        <v>68</v>
      </c>
      <c r="M3" s="256"/>
    </row>
    <row r="4" spans="1:13" ht="12" customHeight="1">
      <c r="A4" s="316" t="s">
        <v>108</v>
      </c>
      <c r="B4" s="312">
        <v>79351</v>
      </c>
      <c r="C4" s="312">
        <v>43</v>
      </c>
      <c r="D4" s="312">
        <v>835</v>
      </c>
      <c r="E4" s="312">
        <v>11035</v>
      </c>
      <c r="F4" s="312">
        <v>11087</v>
      </c>
      <c r="G4" s="312">
        <v>15795</v>
      </c>
      <c r="H4" s="312">
        <v>16883</v>
      </c>
      <c r="I4" s="312">
        <v>10845</v>
      </c>
      <c r="J4" s="312">
        <v>8595</v>
      </c>
      <c r="K4" s="312">
        <v>4045</v>
      </c>
      <c r="L4" s="312">
        <v>188</v>
      </c>
      <c r="M4" s="106" t="s">
        <v>99</v>
      </c>
    </row>
    <row r="5" spans="1:13" ht="12" customHeight="1">
      <c r="A5" s="317" t="s">
        <v>109</v>
      </c>
      <c r="B5" s="313">
        <v>99971</v>
      </c>
      <c r="C5" s="313">
        <v>16</v>
      </c>
      <c r="D5" s="313">
        <v>68</v>
      </c>
      <c r="E5" s="313">
        <v>8717</v>
      </c>
      <c r="F5" s="313">
        <v>13350</v>
      </c>
      <c r="G5" s="313">
        <v>12429</v>
      </c>
      <c r="H5" s="313">
        <v>15278</v>
      </c>
      <c r="I5" s="313">
        <v>24110</v>
      </c>
      <c r="J5" s="313">
        <v>19218</v>
      </c>
      <c r="K5" s="313">
        <v>6312</v>
      </c>
      <c r="L5" s="313">
        <v>473</v>
      </c>
      <c r="M5" s="106" t="s">
        <v>100</v>
      </c>
    </row>
    <row r="6" spans="1:13" ht="12" customHeight="1">
      <c r="A6" s="317" t="s">
        <v>110</v>
      </c>
      <c r="B6" s="313">
        <v>122009</v>
      </c>
      <c r="C6" s="313">
        <v>15</v>
      </c>
      <c r="D6" s="313">
        <v>25</v>
      </c>
      <c r="E6" s="313">
        <v>7389</v>
      </c>
      <c r="F6" s="313">
        <v>17161</v>
      </c>
      <c r="G6" s="313">
        <v>26774</v>
      </c>
      <c r="H6" s="313">
        <v>25623</v>
      </c>
      <c r="I6" s="313">
        <v>18545</v>
      </c>
      <c r="J6" s="313">
        <v>16541</v>
      </c>
      <c r="K6" s="313">
        <v>9206</v>
      </c>
      <c r="L6" s="313">
        <v>730</v>
      </c>
      <c r="M6" s="106" t="s">
        <v>101</v>
      </c>
    </row>
    <row r="7" spans="1:13" ht="12" customHeight="1">
      <c r="A7" s="317" t="s">
        <v>111</v>
      </c>
      <c r="B7" s="313">
        <v>82340</v>
      </c>
      <c r="C7" s="313">
        <v>87</v>
      </c>
      <c r="D7" s="313">
        <v>6</v>
      </c>
      <c r="E7" s="313">
        <v>2088</v>
      </c>
      <c r="F7" s="313">
        <v>6420</v>
      </c>
      <c r="G7" s="313">
        <v>14565</v>
      </c>
      <c r="H7" s="313">
        <v>18399</v>
      </c>
      <c r="I7" s="313">
        <v>16744</v>
      </c>
      <c r="J7" s="313">
        <v>14071</v>
      </c>
      <c r="K7" s="313">
        <v>7198</v>
      </c>
      <c r="L7" s="313">
        <v>2762</v>
      </c>
      <c r="M7" s="106" t="s">
        <v>86</v>
      </c>
    </row>
    <row r="8" spans="1:13" ht="12" customHeight="1">
      <c r="A8" s="317" t="s">
        <v>112</v>
      </c>
      <c r="B8" s="313">
        <v>51862</v>
      </c>
      <c r="C8" s="313">
        <v>4</v>
      </c>
      <c r="D8" s="313">
        <v>15</v>
      </c>
      <c r="E8" s="313">
        <v>352</v>
      </c>
      <c r="F8" s="313">
        <v>1072</v>
      </c>
      <c r="G8" s="313">
        <v>2926</v>
      </c>
      <c r="H8" s="313">
        <v>5304</v>
      </c>
      <c r="I8" s="313">
        <v>6532</v>
      </c>
      <c r="J8" s="313">
        <v>9638</v>
      </c>
      <c r="K8" s="313">
        <v>17129</v>
      </c>
      <c r="L8" s="313">
        <v>8890</v>
      </c>
      <c r="M8" s="106" t="s">
        <v>87</v>
      </c>
    </row>
    <row r="9" spans="1:13" ht="12" customHeight="1">
      <c r="A9" s="317" t="s">
        <v>113</v>
      </c>
      <c r="B9" s="313">
        <v>22262</v>
      </c>
      <c r="C9" s="313">
        <v>2</v>
      </c>
      <c r="D9" s="313">
        <v>3</v>
      </c>
      <c r="E9" s="313">
        <v>130</v>
      </c>
      <c r="F9" s="313">
        <v>287</v>
      </c>
      <c r="G9" s="313">
        <v>867</v>
      </c>
      <c r="H9" s="313">
        <v>2368</v>
      </c>
      <c r="I9" s="313">
        <v>3949</v>
      </c>
      <c r="J9" s="313">
        <v>3566</v>
      </c>
      <c r="K9" s="313">
        <v>5813</v>
      </c>
      <c r="L9" s="313">
        <v>5277</v>
      </c>
      <c r="M9" s="106" t="s">
        <v>88</v>
      </c>
    </row>
    <row r="10" spans="1:13" ht="12" customHeight="1">
      <c r="A10" s="318" t="s">
        <v>81</v>
      </c>
      <c r="B10" s="108">
        <f>SUM(B4:B9)</f>
        <v>457795</v>
      </c>
      <c r="C10" s="108">
        <f t="shared" ref="C10:L10" si="0">SUM(C4:C9)</f>
        <v>167</v>
      </c>
      <c r="D10" s="108">
        <f t="shared" si="0"/>
        <v>952</v>
      </c>
      <c r="E10" s="108">
        <f t="shared" si="0"/>
        <v>29711</v>
      </c>
      <c r="F10" s="108">
        <f t="shared" si="0"/>
        <v>49377</v>
      </c>
      <c r="G10" s="108">
        <f t="shared" si="0"/>
        <v>73356</v>
      </c>
      <c r="H10" s="108">
        <f t="shared" si="0"/>
        <v>83855</v>
      </c>
      <c r="I10" s="108">
        <f t="shared" si="0"/>
        <v>80725</v>
      </c>
      <c r="J10" s="108">
        <f t="shared" si="0"/>
        <v>71629</v>
      </c>
      <c r="K10" s="108">
        <f t="shared" si="0"/>
        <v>49703</v>
      </c>
      <c r="L10" s="108">
        <f t="shared" si="0"/>
        <v>18320</v>
      </c>
      <c r="M10" s="106" t="s">
        <v>89</v>
      </c>
    </row>
    <row r="11" spans="1:13" ht="12" customHeight="1">
      <c r="A11" s="317" t="s">
        <v>151</v>
      </c>
      <c r="B11" s="313">
        <v>14714</v>
      </c>
      <c r="C11" s="313">
        <v>6</v>
      </c>
      <c r="D11" s="313">
        <v>16</v>
      </c>
      <c r="E11" s="313">
        <v>5630</v>
      </c>
      <c r="F11" s="313">
        <v>5157</v>
      </c>
      <c r="G11" s="313">
        <v>2506</v>
      </c>
      <c r="H11" s="313">
        <v>985</v>
      </c>
      <c r="I11" s="313">
        <v>277</v>
      </c>
      <c r="J11" s="313">
        <v>107</v>
      </c>
      <c r="K11" s="313">
        <v>29</v>
      </c>
      <c r="L11" s="313">
        <v>1</v>
      </c>
      <c r="M11" s="106" t="s">
        <v>104</v>
      </c>
    </row>
    <row r="12" spans="1:13" ht="12" customHeight="1">
      <c r="A12" s="317" t="s">
        <v>150</v>
      </c>
      <c r="B12" s="313">
        <v>37619</v>
      </c>
      <c r="C12" s="313">
        <v>10</v>
      </c>
      <c r="D12" s="313">
        <v>59</v>
      </c>
      <c r="E12" s="313">
        <v>5174</v>
      </c>
      <c r="F12" s="313">
        <v>8284</v>
      </c>
      <c r="G12" s="313">
        <v>8336</v>
      </c>
      <c r="H12" s="313">
        <v>6877</v>
      </c>
      <c r="I12" s="313">
        <v>4554</v>
      </c>
      <c r="J12" s="313">
        <v>2814</v>
      </c>
      <c r="K12" s="313">
        <v>1302</v>
      </c>
      <c r="L12" s="313">
        <v>209</v>
      </c>
      <c r="M12" s="106" t="s">
        <v>103</v>
      </c>
    </row>
    <row r="13" spans="1:13" ht="12" customHeight="1">
      <c r="A13" s="317" t="s">
        <v>149</v>
      </c>
      <c r="B13" s="313">
        <v>49320.5</v>
      </c>
      <c r="C13" s="313">
        <v>27.5</v>
      </c>
      <c r="D13" s="313">
        <v>666.5</v>
      </c>
      <c r="E13" s="313">
        <v>3923.5</v>
      </c>
      <c r="F13" s="313">
        <v>6664</v>
      </c>
      <c r="G13" s="313">
        <v>8056.5</v>
      </c>
      <c r="H13" s="313">
        <v>8458</v>
      </c>
      <c r="I13" s="313">
        <v>7474.5</v>
      </c>
      <c r="J13" s="313">
        <v>6058</v>
      </c>
      <c r="K13" s="313">
        <v>5012.5</v>
      </c>
      <c r="L13" s="313">
        <v>2979.5</v>
      </c>
      <c r="M13" s="106" t="s">
        <v>102</v>
      </c>
    </row>
    <row r="14" spans="1:13" ht="12" customHeight="1">
      <c r="A14" s="318" t="s">
        <v>97</v>
      </c>
      <c r="B14" s="108">
        <f>SUM(B11:B13)</f>
        <v>101653.5</v>
      </c>
      <c r="C14" s="108">
        <f t="shared" ref="C14:L14" si="1">SUM(C11:C13)</f>
        <v>43.5</v>
      </c>
      <c r="D14" s="108">
        <f t="shared" si="1"/>
        <v>741.5</v>
      </c>
      <c r="E14" s="108">
        <f t="shared" si="1"/>
        <v>14727.5</v>
      </c>
      <c r="F14" s="108">
        <f t="shared" si="1"/>
        <v>20105</v>
      </c>
      <c r="G14" s="108">
        <f t="shared" si="1"/>
        <v>18898.5</v>
      </c>
      <c r="H14" s="108">
        <f t="shared" si="1"/>
        <v>16320</v>
      </c>
      <c r="I14" s="108">
        <f t="shared" si="1"/>
        <v>12305.5</v>
      </c>
      <c r="J14" s="108">
        <f t="shared" si="1"/>
        <v>8979</v>
      </c>
      <c r="K14" s="108">
        <f t="shared" si="1"/>
        <v>6343.5</v>
      </c>
      <c r="L14" s="108">
        <f t="shared" si="1"/>
        <v>3189.5</v>
      </c>
      <c r="M14" s="106" t="s">
        <v>93</v>
      </c>
    </row>
    <row r="15" spans="1:13" ht="12" customHeight="1" thickBot="1">
      <c r="A15" s="319" t="s">
        <v>14</v>
      </c>
      <c r="B15" s="108">
        <f>B16-(B14+B10)</f>
        <v>21271.5</v>
      </c>
      <c r="C15" s="108">
        <f t="shared" ref="C15:L15" si="2">C16-(C14+C10)</f>
        <v>16349.5</v>
      </c>
      <c r="D15" s="108">
        <f t="shared" si="2"/>
        <v>386.5</v>
      </c>
      <c r="E15" s="108">
        <f t="shared" si="2"/>
        <v>267.5</v>
      </c>
      <c r="F15" s="108">
        <f t="shared" si="2"/>
        <v>424</v>
      </c>
      <c r="G15" s="108">
        <f t="shared" si="2"/>
        <v>442.5</v>
      </c>
      <c r="H15" s="108">
        <f t="shared" si="2"/>
        <v>956</v>
      </c>
      <c r="I15" s="108">
        <f t="shared" si="2"/>
        <v>512.5</v>
      </c>
      <c r="J15" s="108">
        <f t="shared" si="2"/>
        <v>503</v>
      </c>
      <c r="K15" s="314">
        <f t="shared" si="2"/>
        <v>532.5</v>
      </c>
      <c r="L15" s="314">
        <f t="shared" si="2"/>
        <v>897.5</v>
      </c>
      <c r="M15" s="106" t="s">
        <v>105</v>
      </c>
    </row>
    <row r="16" spans="1:13" ht="12" customHeight="1" thickBot="1">
      <c r="A16" s="320" t="s">
        <v>70</v>
      </c>
      <c r="B16" s="322">
        <v>580720</v>
      </c>
      <c r="C16" s="322">
        <v>16560</v>
      </c>
      <c r="D16" s="322">
        <v>2080</v>
      </c>
      <c r="E16" s="322">
        <v>44706</v>
      </c>
      <c r="F16" s="322">
        <v>69906</v>
      </c>
      <c r="G16" s="322">
        <v>92697</v>
      </c>
      <c r="H16" s="322">
        <v>101131</v>
      </c>
      <c r="I16" s="322">
        <v>93543</v>
      </c>
      <c r="J16" s="322">
        <v>81111</v>
      </c>
      <c r="K16" s="322">
        <v>56579</v>
      </c>
      <c r="L16" s="322">
        <v>22407</v>
      </c>
      <c r="M16" s="173" t="s">
        <v>38</v>
      </c>
    </row>
    <row r="17" spans="4:11" ht="12" customHeight="1">
      <c r="D17" s="50"/>
      <c r="E17" s="50"/>
      <c r="F17" s="50"/>
      <c r="J17" s="50"/>
      <c r="K17" s="50"/>
    </row>
  </sheetData>
  <sortState xmlns:xlrd2="http://schemas.microsoft.com/office/spreadsheetml/2017/richdata2" ref="N4:O16">
    <sortCondition ref="O4:O16"/>
  </sortState>
  <mergeCells count="11">
    <mergeCell ref="A1:F1"/>
    <mergeCell ref="G1:M1"/>
    <mergeCell ref="A2:A3"/>
    <mergeCell ref="M2:M3"/>
    <mergeCell ref="E2:E3"/>
    <mergeCell ref="F2:F3"/>
    <mergeCell ref="G2:G3"/>
    <mergeCell ref="H2:H3"/>
    <mergeCell ref="I2:I3"/>
    <mergeCell ref="J2:J3"/>
    <mergeCell ref="K2:K3"/>
  </mergeCells>
  <pageMargins left="0.05" right="0.05" top="0.5" bottom="0.5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Tab1</vt:lpstr>
      <vt:lpstr>Tab2</vt:lpstr>
      <vt:lpstr>Tab3</vt:lpstr>
      <vt:lpstr>Tab4</vt:lpstr>
      <vt:lpstr>Tab5</vt:lpstr>
      <vt:lpstr>Tab6</vt:lpstr>
      <vt:lpstr>Tab7</vt:lpstr>
      <vt:lpstr>Tab8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sofiene.darbali</dc:creator>
  <cp:lastModifiedBy>Yosra Masoudi</cp:lastModifiedBy>
  <cp:revision>1</cp:revision>
  <dcterms:created xsi:type="dcterms:W3CDTF">2022-10-03T11:15:05Z</dcterms:created>
  <dcterms:modified xsi:type="dcterms:W3CDTF">2023-09-05T08:37:31Z</dcterms:modified>
</cp:coreProperties>
</file>